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gloamerican-my.sharepoint.com/personal/john_guy_angloamerican_com/Documents/Desktop/John/Dressage Scoring/"/>
    </mc:Choice>
  </mc:AlternateContent>
  <xr:revisionPtr revIDLastSave="266" documentId="8_{92C59073-7798-493D-84DB-F24B3FDB239E}" xr6:coauthVersionLast="47" xr6:coauthVersionMax="47" xr10:uidLastSave="{3543FAAB-4C02-4228-A20E-58B71502FA7D}"/>
  <bookViews>
    <workbookView xWindow="57480" yWindow="-120" windowWidth="29040" windowHeight="17520" xr2:uid="{C4728A99-7595-47FC-A3D6-C6A86C9A14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N27" i="1"/>
  <c r="N24" i="1"/>
  <c r="N21" i="1"/>
  <c r="N18" i="1"/>
  <c r="N17" i="1"/>
  <c r="N14" i="1"/>
  <c r="N13" i="1"/>
  <c r="N12" i="1"/>
  <c r="N11" i="1"/>
  <c r="N10" i="1"/>
  <c r="N7" i="1"/>
  <c r="I28" i="1" l="1"/>
  <c r="I27" i="1"/>
  <c r="I24" i="1"/>
  <c r="I21" i="1"/>
  <c r="I18" i="1"/>
  <c r="I17" i="1"/>
  <c r="I11" i="1"/>
  <c r="J11" i="1" s="1"/>
  <c r="K11" i="1" s="1"/>
  <c r="P11" i="1" s="1"/>
  <c r="I12" i="1"/>
  <c r="J12" i="1" s="1"/>
  <c r="K12" i="1" s="1"/>
  <c r="P12" i="1" s="1"/>
  <c r="I13" i="1"/>
  <c r="J13" i="1" s="1"/>
  <c r="K13" i="1" s="1"/>
  <c r="P13" i="1" s="1"/>
  <c r="I14" i="1"/>
  <c r="J14" i="1" s="1"/>
  <c r="K14" i="1" s="1"/>
  <c r="P14" i="1" s="1"/>
  <c r="I10" i="1"/>
  <c r="J10" i="1" s="1"/>
  <c r="K10" i="1" s="1"/>
  <c r="P10" i="1" s="1"/>
  <c r="J24" i="1" l="1"/>
  <c r="K24" i="1" s="1"/>
  <c r="P24" i="1" s="1"/>
  <c r="J27" i="1"/>
  <c r="K27" i="1" s="1"/>
  <c r="P27" i="1" s="1"/>
  <c r="J21" i="1"/>
  <c r="K21" i="1" s="1"/>
  <c r="P21" i="1" s="1"/>
  <c r="J28" i="1"/>
  <c r="K28" i="1" s="1"/>
  <c r="P28" i="1" s="1"/>
  <c r="J18" i="1"/>
  <c r="K18" i="1" s="1"/>
  <c r="P18" i="1" s="1"/>
  <c r="J17" i="1"/>
  <c r="K17" i="1" s="1"/>
  <c r="P17" i="1" s="1"/>
  <c r="I7" i="1"/>
  <c r="J7" i="1" s="1"/>
  <c r="K7" i="1" s="1"/>
  <c r="P7" i="1" s="1"/>
</calcChain>
</file>

<file path=xl/sharedStrings.xml><?xml version="1.0" encoding="utf-8"?>
<sst xmlns="http://schemas.openxmlformats.org/spreadsheetml/2006/main" count="73" uniqueCount="56">
  <si>
    <t>No.</t>
  </si>
  <si>
    <t>Rider</t>
  </si>
  <si>
    <t>Horse</t>
  </si>
  <si>
    <t>Perf. Card No</t>
  </si>
  <si>
    <t>Club/Zone</t>
  </si>
  <si>
    <t>J.1</t>
  </si>
  <si>
    <t>J2</t>
  </si>
  <si>
    <t>Test:</t>
  </si>
  <si>
    <t>Dressage</t>
  </si>
  <si>
    <t>Av.</t>
  </si>
  <si>
    <t>%</t>
  </si>
  <si>
    <t>Agg.</t>
  </si>
  <si>
    <t>Show Jumping</t>
  </si>
  <si>
    <t>Jump Pens.</t>
  </si>
  <si>
    <t>Time Pens.</t>
  </si>
  <si>
    <t>Total Pens.</t>
  </si>
  <si>
    <t>Time</t>
  </si>
  <si>
    <t>Ov'all Agg.</t>
  </si>
  <si>
    <t>Final Place</t>
  </si>
  <si>
    <t>Q</t>
  </si>
  <si>
    <t>Marlee Gleeson</t>
  </si>
  <si>
    <t>Rory Raincloud</t>
  </si>
  <si>
    <t>Preliminary 1.1 (10 Years and Under - 1.1/50cm)</t>
  </si>
  <si>
    <t>Preliminary 1.1 (12 Years and Under - 1.1/60cm)</t>
  </si>
  <si>
    <t>Abby Matsen</t>
  </si>
  <si>
    <t>Murphy</t>
  </si>
  <si>
    <t>Amy Renton</t>
  </si>
  <si>
    <t>Balthazar Quest</t>
  </si>
  <si>
    <t>Zoey Matsen</t>
  </si>
  <si>
    <t>Goodradgbee Snow Owl</t>
  </si>
  <si>
    <t>Grace Hills</t>
  </si>
  <si>
    <t>Jumping Jack Flash</t>
  </si>
  <si>
    <t>Sunup Connor</t>
  </si>
  <si>
    <t>Preliminary 1.2 (A1 13 &amp; U26 - 1.2/60cm)</t>
  </si>
  <si>
    <t>Tayla Camilleri</t>
  </si>
  <si>
    <t>No One There</t>
  </si>
  <si>
    <t>Hannah Huston</t>
  </si>
  <si>
    <t>Milo Man</t>
  </si>
  <si>
    <t>Class</t>
  </si>
  <si>
    <t>CT01</t>
  </si>
  <si>
    <t>CT02</t>
  </si>
  <si>
    <t>CT03</t>
  </si>
  <si>
    <t>CT04</t>
  </si>
  <si>
    <t>Jillian Moffet</t>
  </si>
  <si>
    <t>Honey Bear</t>
  </si>
  <si>
    <t>CT10</t>
  </si>
  <si>
    <t>Novice 2.1 (A1 13 &amp; U26 - 2.1/105cm)</t>
  </si>
  <si>
    <t>Tayla Camilieri</t>
  </si>
  <si>
    <t>Every Thyme</t>
  </si>
  <si>
    <t>Preliminary 1.2 (Seniors - 1.2/60cm)</t>
  </si>
  <si>
    <t>Carla Duck</t>
  </si>
  <si>
    <t>Finch Farm Charleston</t>
  </si>
  <si>
    <t xml:space="preserve">                    Combined Training Master Scoresheet 3rd May 2026</t>
  </si>
  <si>
    <t>CT16</t>
  </si>
  <si>
    <t>Eddy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</si>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</sst>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11111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E7F6-882A-4A93-9156-1831A7211FDE}">
  <sheetPr>
    <pageSetUpPr fitToPage="1"/>
  </sheetPr>
  <dimension ref="A1:R29"/>
  <sheetViews>
    <sheetView tabSelected="1" zoomScale="115" zoomScaleNormal="115" workbookViewId="0">
      <selection activeCell="S14" sqref="S14"/>
    </sheetView>
  </sheetViews>
  <sheetFormatPr defaultRowHeight="15" x14ac:dyDescent="0.25"/>
  <cols>
    <col min="1" max="2" width="7" style="1" customWidth="1"/>
    <col min="3" max="3" width="14.7109375" style="1" bestFit="1" customWidth="1"/>
    <col min="4" max="4" width="22.28515625" style="1" bestFit="1" customWidth="1"/>
    <col min="5" max="5" width="9.140625" style="1"/>
    <col min="6" max="6" width="10.42578125" style="1" bestFit="1" customWidth="1"/>
    <col min="7" max="9" width="9.140625" style="1"/>
    <col min="10" max="10" width="10" style="11" bestFit="1" customWidth="1"/>
    <col min="11" max="11" width="10" style="14" bestFit="1" customWidth="1"/>
    <col min="12" max="16384" width="9.140625" style="1"/>
  </cols>
  <sheetData>
    <row r="1" spans="1:18" ht="18.75" x14ac:dyDescent="0.25">
      <c r="A1" s="3" t="s">
        <v>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3" spans="1:18" s="6" customFormat="1" ht="15" customHeight="1" x14ac:dyDescent="0.25">
      <c r="A3" s="4" t="s">
        <v>0</v>
      </c>
      <c r="B3" s="4" t="s">
        <v>38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8</v>
      </c>
      <c r="H3" s="5"/>
      <c r="I3" s="5"/>
      <c r="J3" s="5"/>
      <c r="K3" s="5"/>
      <c r="L3" s="5" t="s">
        <v>12</v>
      </c>
      <c r="M3" s="5"/>
      <c r="N3" s="5"/>
      <c r="O3" s="5"/>
      <c r="P3" s="5" t="s">
        <v>17</v>
      </c>
      <c r="Q3" s="5" t="s">
        <v>18</v>
      </c>
      <c r="R3" s="5" t="s">
        <v>19</v>
      </c>
    </row>
    <row r="4" spans="1:18" s="6" customFormat="1" x14ac:dyDescent="0.25">
      <c r="A4" s="7"/>
      <c r="B4" s="7"/>
      <c r="C4" s="7"/>
      <c r="D4" s="7"/>
      <c r="E4" s="7"/>
      <c r="F4" s="5"/>
      <c r="G4" s="8" t="s">
        <v>7</v>
      </c>
      <c r="H4" s="8"/>
      <c r="I4" s="8"/>
      <c r="J4" s="8"/>
      <c r="K4" s="8"/>
      <c r="L4" s="5" t="s">
        <v>13</v>
      </c>
      <c r="M4" s="5" t="s">
        <v>14</v>
      </c>
      <c r="N4" s="5" t="s">
        <v>15</v>
      </c>
      <c r="O4" s="5" t="s">
        <v>16</v>
      </c>
      <c r="P4" s="5"/>
      <c r="Q4" s="5"/>
      <c r="R4" s="5"/>
    </row>
    <row r="5" spans="1:18" s="6" customFormat="1" x14ac:dyDescent="0.25">
      <c r="A5" s="9"/>
      <c r="B5" s="9"/>
      <c r="C5" s="9"/>
      <c r="D5" s="9"/>
      <c r="E5" s="9"/>
      <c r="F5" s="5"/>
      <c r="G5" s="10" t="s">
        <v>5</v>
      </c>
      <c r="H5" s="10" t="s">
        <v>6</v>
      </c>
      <c r="I5" s="10" t="s">
        <v>9</v>
      </c>
      <c r="J5" s="12" t="s">
        <v>10</v>
      </c>
      <c r="K5" s="15" t="s">
        <v>11</v>
      </c>
      <c r="L5" s="5"/>
      <c r="M5" s="5"/>
      <c r="N5" s="5"/>
      <c r="O5" s="5"/>
      <c r="P5" s="5"/>
      <c r="Q5" s="5"/>
      <c r="R5" s="5"/>
    </row>
    <row r="6" spans="1:18" s="6" customFormat="1" x14ac:dyDescent="0.25">
      <c r="A6" s="20" t="s">
        <v>22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2"/>
    </row>
    <row r="7" spans="1:18" x14ac:dyDescent="0.25">
      <c r="A7" s="2">
        <v>1</v>
      </c>
      <c r="B7" s="2" t="s">
        <v>39</v>
      </c>
      <c r="C7" s="18" t="s">
        <v>20</v>
      </c>
      <c r="D7" s="18" t="s">
        <v>21</v>
      </c>
      <c r="E7" s="2"/>
      <c r="F7" s="2"/>
      <c r="G7" s="2">
        <v>165</v>
      </c>
      <c r="H7" s="2">
        <v>169</v>
      </c>
      <c r="I7" s="2">
        <f>(G7+H7)/2</f>
        <v>167</v>
      </c>
      <c r="J7" s="13">
        <f>(I7/250)</f>
        <v>0.66800000000000004</v>
      </c>
      <c r="K7" s="16">
        <f>100-(J7*100)</f>
        <v>33.200000000000003</v>
      </c>
      <c r="L7" s="2">
        <v>0</v>
      </c>
      <c r="M7" s="2">
        <v>0</v>
      </c>
      <c r="N7" s="2">
        <f>L7+M7</f>
        <v>0</v>
      </c>
      <c r="O7" s="2">
        <v>78.28</v>
      </c>
      <c r="P7" s="17">
        <f>K7+N7</f>
        <v>33.200000000000003</v>
      </c>
      <c r="Q7" s="2">
        <v>1</v>
      </c>
      <c r="R7" s="2" t="s">
        <v>19</v>
      </c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13"/>
      <c r="K8" s="16"/>
      <c r="L8" s="2"/>
      <c r="M8" s="2"/>
      <c r="N8" s="2"/>
      <c r="O8" s="2"/>
      <c r="P8" s="2"/>
      <c r="Q8" s="2"/>
      <c r="R8" s="2"/>
    </row>
    <row r="9" spans="1:18" x14ac:dyDescent="0.25">
      <c r="A9" s="20" t="s">
        <v>23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2"/>
    </row>
    <row r="10" spans="1:18" x14ac:dyDescent="0.25">
      <c r="A10" s="2">
        <v>2</v>
      </c>
      <c r="B10" s="2" t="s">
        <v>40</v>
      </c>
      <c r="C10" s="18" t="s">
        <v>24</v>
      </c>
      <c r="D10" s="18" t="s">
        <v>25</v>
      </c>
      <c r="E10" s="2"/>
      <c r="F10" s="2"/>
      <c r="G10" s="2">
        <v>162.5</v>
      </c>
      <c r="H10" s="2">
        <v>167</v>
      </c>
      <c r="I10" s="2">
        <f>(G10+H10)/2</f>
        <v>164.75</v>
      </c>
      <c r="J10" s="13">
        <f>(I10/250)</f>
        <v>0.65900000000000003</v>
      </c>
      <c r="K10" s="16">
        <f>100-(J10*100)</f>
        <v>34.099999999999994</v>
      </c>
      <c r="L10" s="2">
        <v>0</v>
      </c>
      <c r="M10" s="2">
        <v>0</v>
      </c>
      <c r="N10" s="2">
        <f>L10+M10</f>
        <v>0</v>
      </c>
      <c r="O10" s="2">
        <v>82.66</v>
      </c>
      <c r="P10" s="17">
        <f>K10+N10</f>
        <v>34.099999999999994</v>
      </c>
      <c r="Q10" s="2">
        <v>1</v>
      </c>
      <c r="R10" s="2" t="s">
        <v>19</v>
      </c>
    </row>
    <row r="11" spans="1:18" x14ac:dyDescent="0.25">
      <c r="A11" s="2">
        <v>3</v>
      </c>
      <c r="B11" s="2" t="s">
        <v>40</v>
      </c>
      <c r="C11" s="18" t="s">
        <v>26</v>
      </c>
      <c r="D11" s="18" t="s">
        <v>27</v>
      </c>
      <c r="E11" s="2"/>
      <c r="F11" s="2"/>
      <c r="G11" s="2">
        <v>160</v>
      </c>
      <c r="H11" s="2">
        <v>162</v>
      </c>
      <c r="I11" s="2">
        <f t="shared" ref="I11:I14" si="0">(G11+H11)/2</f>
        <v>161</v>
      </c>
      <c r="J11" s="13">
        <f t="shared" ref="J11:J14" si="1">(I11/250)</f>
        <v>0.64400000000000002</v>
      </c>
      <c r="K11" s="16">
        <f t="shared" ref="K11:K14" si="2">100-(J11*100)</f>
        <v>35.599999999999994</v>
      </c>
      <c r="L11" s="2">
        <v>0</v>
      </c>
      <c r="M11" s="2">
        <v>0</v>
      </c>
      <c r="N11" s="2">
        <f>L11+M11</f>
        <v>0</v>
      </c>
      <c r="O11" s="2">
        <v>78.22</v>
      </c>
      <c r="P11" s="17">
        <f t="shared" ref="P11:P14" si="3">K11+N11</f>
        <v>35.599999999999994</v>
      </c>
      <c r="Q11" s="2">
        <v>2</v>
      </c>
      <c r="R11" s="2" t="s">
        <v>19</v>
      </c>
    </row>
    <row r="12" spans="1:18" x14ac:dyDescent="0.25">
      <c r="A12" s="2">
        <v>4</v>
      </c>
      <c r="B12" s="2" t="s">
        <v>40</v>
      </c>
      <c r="C12" s="18" t="s">
        <v>28</v>
      </c>
      <c r="D12" s="18" t="s">
        <v>29</v>
      </c>
      <c r="E12" s="2"/>
      <c r="F12" s="2"/>
      <c r="G12" s="2">
        <v>139</v>
      </c>
      <c r="H12" s="2">
        <v>145</v>
      </c>
      <c r="I12" s="2">
        <f t="shared" si="0"/>
        <v>142</v>
      </c>
      <c r="J12" s="13">
        <f t="shared" si="1"/>
        <v>0.56799999999999995</v>
      </c>
      <c r="K12" s="16">
        <f t="shared" si="2"/>
        <v>43.2</v>
      </c>
      <c r="L12" s="2" t="s">
        <v>55</v>
      </c>
      <c r="M12" s="2"/>
      <c r="N12" s="2" t="e">
        <f>L12+M12</f>
        <v>#VALUE!</v>
      </c>
      <c r="O12" s="2"/>
      <c r="P12" s="17" t="e">
        <f t="shared" si="3"/>
        <v>#VALUE!</v>
      </c>
      <c r="Q12" s="2" t="s">
        <v>55</v>
      </c>
      <c r="R12" s="2"/>
    </row>
    <row r="13" spans="1:18" x14ac:dyDescent="0.25">
      <c r="A13" s="2">
        <v>5</v>
      </c>
      <c r="B13" s="2" t="s">
        <v>40</v>
      </c>
      <c r="C13" s="19" t="s">
        <v>30</v>
      </c>
      <c r="D13" s="19" t="s">
        <v>31</v>
      </c>
      <c r="E13" s="2"/>
      <c r="F13" s="2"/>
      <c r="G13" s="2">
        <v>148</v>
      </c>
      <c r="H13" s="2">
        <v>157</v>
      </c>
      <c r="I13" s="2">
        <f t="shared" si="0"/>
        <v>152.5</v>
      </c>
      <c r="J13" s="13">
        <f t="shared" si="1"/>
        <v>0.61</v>
      </c>
      <c r="K13" s="16">
        <f t="shared" si="2"/>
        <v>39</v>
      </c>
      <c r="L13" s="2">
        <v>0</v>
      </c>
      <c r="M13" s="2">
        <v>0</v>
      </c>
      <c r="N13" s="2">
        <f>L13+M13</f>
        <v>0</v>
      </c>
      <c r="O13" s="2">
        <v>80.19</v>
      </c>
      <c r="P13" s="17">
        <f t="shared" si="3"/>
        <v>39</v>
      </c>
      <c r="Q13" s="2">
        <v>4</v>
      </c>
      <c r="R13" s="2" t="s">
        <v>19</v>
      </c>
    </row>
    <row r="14" spans="1:18" x14ac:dyDescent="0.25">
      <c r="A14" s="2">
        <v>6</v>
      </c>
      <c r="B14" s="2" t="s">
        <v>40</v>
      </c>
      <c r="C14" s="18" t="s">
        <v>24</v>
      </c>
      <c r="D14" s="18" t="s">
        <v>32</v>
      </c>
      <c r="E14" s="2"/>
      <c r="F14" s="2"/>
      <c r="G14" s="2">
        <v>159</v>
      </c>
      <c r="H14" s="2">
        <v>160</v>
      </c>
      <c r="I14" s="2">
        <f t="shared" si="0"/>
        <v>159.5</v>
      </c>
      <c r="J14" s="13">
        <f t="shared" si="1"/>
        <v>0.63800000000000001</v>
      </c>
      <c r="K14" s="16">
        <f t="shared" si="2"/>
        <v>36.199999999999996</v>
      </c>
      <c r="L14" s="2">
        <v>0</v>
      </c>
      <c r="M14" s="2">
        <v>0</v>
      </c>
      <c r="N14" s="2">
        <f>L14+M14</f>
        <v>0</v>
      </c>
      <c r="O14" s="2">
        <v>75.06</v>
      </c>
      <c r="P14" s="17">
        <f t="shared" si="3"/>
        <v>36.199999999999996</v>
      </c>
      <c r="Q14" s="2">
        <v>3</v>
      </c>
      <c r="R14" s="2" t="s">
        <v>19</v>
      </c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13"/>
      <c r="K15" s="16"/>
      <c r="L15" s="2"/>
      <c r="M15" s="2"/>
      <c r="N15" s="2"/>
      <c r="O15" s="2"/>
      <c r="P15" s="2"/>
      <c r="Q15" s="2"/>
      <c r="R15" s="2"/>
    </row>
    <row r="16" spans="1:18" x14ac:dyDescent="0.25">
      <c r="A16" s="20" t="s">
        <v>33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</row>
    <row r="17" spans="1:18" x14ac:dyDescent="0.25">
      <c r="A17" s="2">
        <v>8</v>
      </c>
      <c r="B17" s="2" t="s">
        <v>41</v>
      </c>
      <c r="C17" s="18" t="s">
        <v>34</v>
      </c>
      <c r="D17" s="19" t="s">
        <v>35</v>
      </c>
      <c r="E17" s="2"/>
      <c r="F17" s="2"/>
      <c r="G17" s="2">
        <v>161</v>
      </c>
      <c r="H17" s="2">
        <v>150.5</v>
      </c>
      <c r="I17" s="2">
        <f>(G17+H17)/2</f>
        <v>155.75</v>
      </c>
      <c r="J17" s="13">
        <f>(I17/280)</f>
        <v>0.55625000000000002</v>
      </c>
      <c r="K17" s="16">
        <f>100-(J17*100)</f>
        <v>44.375</v>
      </c>
      <c r="L17" s="2">
        <v>4</v>
      </c>
      <c r="M17" s="2">
        <v>5</v>
      </c>
      <c r="N17" s="2">
        <f>L17+M17</f>
        <v>9</v>
      </c>
      <c r="O17" s="2">
        <v>108.65</v>
      </c>
      <c r="P17" s="17">
        <f>K17+N17</f>
        <v>53.375</v>
      </c>
      <c r="Q17" s="2">
        <v>1</v>
      </c>
      <c r="R17" s="2"/>
    </row>
    <row r="18" spans="1:18" ht="16.5" customHeight="1" x14ac:dyDescent="0.25">
      <c r="A18" s="2">
        <v>9</v>
      </c>
      <c r="B18" s="2" t="s">
        <v>41</v>
      </c>
      <c r="C18" s="2" t="s">
        <v>36</v>
      </c>
      <c r="D18" s="19" t="s">
        <v>37</v>
      </c>
      <c r="E18" s="2"/>
      <c r="F18" s="2"/>
      <c r="G18" s="2">
        <v>130.5</v>
      </c>
      <c r="H18" s="2">
        <v>97</v>
      </c>
      <c r="I18" s="2">
        <f>(G18+H18)/2</f>
        <v>113.75</v>
      </c>
      <c r="J18" s="13">
        <f>(I18/280)</f>
        <v>0.40625</v>
      </c>
      <c r="K18" s="16">
        <f>100-(J18*100)</f>
        <v>59.375</v>
      </c>
      <c r="L18" s="2">
        <v>12</v>
      </c>
      <c r="M18" s="2">
        <v>0</v>
      </c>
      <c r="N18" s="2">
        <f>L18+M18</f>
        <v>12</v>
      </c>
      <c r="O18" s="2">
        <v>125.25</v>
      </c>
      <c r="P18" s="17">
        <f>K18+N18</f>
        <v>71.375</v>
      </c>
      <c r="Q18" s="2">
        <v>2</v>
      </c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13"/>
      <c r="K19" s="16"/>
      <c r="L19" s="2"/>
      <c r="M19" s="2"/>
      <c r="N19" s="2"/>
      <c r="O19" s="2"/>
      <c r="P19" s="2"/>
      <c r="Q19" s="2"/>
      <c r="R19" s="2"/>
    </row>
    <row r="20" spans="1:18" x14ac:dyDescent="0.25">
      <c r="A20" s="20" t="s">
        <v>33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2"/>
    </row>
    <row r="21" spans="1:18" x14ac:dyDescent="0.25">
      <c r="A21" s="2">
        <v>11</v>
      </c>
      <c r="B21" s="2" t="s">
        <v>42</v>
      </c>
      <c r="C21" s="18" t="s">
        <v>43</v>
      </c>
      <c r="D21" s="18" t="s">
        <v>44</v>
      </c>
      <c r="E21" s="2"/>
      <c r="F21" s="2"/>
      <c r="G21" s="2">
        <v>168.5</v>
      </c>
      <c r="H21" s="2">
        <v>172.5</v>
      </c>
      <c r="I21" s="2">
        <f>(G21+H21)/2</f>
        <v>170.5</v>
      </c>
      <c r="J21" s="13">
        <f>(I21/280)</f>
        <v>0.60892857142857137</v>
      </c>
      <c r="K21" s="16">
        <f>100-(J21*100)</f>
        <v>39.107142857142861</v>
      </c>
      <c r="L21" s="2">
        <v>0</v>
      </c>
      <c r="M21" s="2">
        <v>0</v>
      </c>
      <c r="N21" s="2">
        <f>L21+M21</f>
        <v>0</v>
      </c>
      <c r="O21" s="2">
        <v>80.099999999999994</v>
      </c>
      <c r="P21" s="17">
        <f>K21+N21</f>
        <v>39.107142857142861</v>
      </c>
      <c r="Q21" s="2">
        <v>1</v>
      </c>
      <c r="R21" s="2" t="s">
        <v>19</v>
      </c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13"/>
      <c r="K22" s="16"/>
      <c r="L22" s="2"/>
      <c r="M22" s="2"/>
      <c r="N22" s="2"/>
      <c r="O22" s="2"/>
      <c r="P22" s="2"/>
      <c r="Q22" s="2"/>
      <c r="R22" s="2"/>
    </row>
    <row r="23" spans="1:18" x14ac:dyDescent="0.25">
      <c r="A23" s="20" t="s">
        <v>46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2"/>
    </row>
    <row r="24" spans="1:18" x14ac:dyDescent="0.25">
      <c r="A24" s="2">
        <v>12</v>
      </c>
      <c r="B24" s="2" t="s">
        <v>45</v>
      </c>
      <c r="C24" s="18" t="s">
        <v>47</v>
      </c>
      <c r="D24" s="18" t="s">
        <v>48</v>
      </c>
      <c r="E24" s="2"/>
      <c r="F24" s="2"/>
      <c r="G24" s="2">
        <v>170.5</v>
      </c>
      <c r="H24" s="2">
        <v>178</v>
      </c>
      <c r="I24" s="2">
        <f>(G24+H24)/2</f>
        <v>174.25</v>
      </c>
      <c r="J24" s="13">
        <f>(I24/260)</f>
        <v>0.67019230769230764</v>
      </c>
      <c r="K24" s="16">
        <f>100-(J24*100)</f>
        <v>32.980769230769241</v>
      </c>
      <c r="L24" s="2">
        <v>4</v>
      </c>
      <c r="M24" s="2">
        <v>0</v>
      </c>
      <c r="N24" s="2">
        <f>L24+M24</f>
        <v>4</v>
      </c>
      <c r="O24" s="2">
        <v>86.15</v>
      </c>
      <c r="P24" s="17">
        <f>K24+N24</f>
        <v>36.980769230769241</v>
      </c>
      <c r="Q24" s="2">
        <v>1</v>
      </c>
      <c r="R24" s="2" t="s">
        <v>19</v>
      </c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13"/>
      <c r="K25" s="16"/>
      <c r="L25" s="2"/>
      <c r="M25" s="2"/>
      <c r="N25" s="2"/>
      <c r="O25" s="2"/>
      <c r="P25" s="2"/>
      <c r="Q25" s="2"/>
      <c r="R25" s="2"/>
    </row>
    <row r="26" spans="1:18" x14ac:dyDescent="0.25">
      <c r="A26" s="20" t="s">
        <v>49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/>
    </row>
    <row r="27" spans="1:18" x14ac:dyDescent="0.25">
      <c r="A27" s="2">
        <v>7</v>
      </c>
      <c r="B27" s="2" t="s">
        <v>53</v>
      </c>
      <c r="C27" s="18" t="s">
        <v>50</v>
      </c>
      <c r="D27" s="18" t="s">
        <v>51</v>
      </c>
      <c r="E27" s="2"/>
      <c r="F27" s="2"/>
      <c r="G27" s="2">
        <v>182.5</v>
      </c>
      <c r="H27" s="2">
        <v>181</v>
      </c>
      <c r="I27" s="2">
        <f>(G27+H27)/2</f>
        <v>181.75</v>
      </c>
      <c r="J27" s="13">
        <f>(I27/280)</f>
        <v>0.64910714285714288</v>
      </c>
      <c r="K27" s="16">
        <f>100-(J27*100)</f>
        <v>35.089285714285708</v>
      </c>
      <c r="L27" s="2">
        <v>0</v>
      </c>
      <c r="M27" s="2">
        <v>0</v>
      </c>
      <c r="N27" s="2">
        <f>L27+M27</f>
        <v>0</v>
      </c>
      <c r="O27" s="2">
        <v>92.97</v>
      </c>
      <c r="P27" s="17">
        <f>K27+N27</f>
        <v>35.089285714285708</v>
      </c>
      <c r="Q27" s="2">
        <v>2</v>
      </c>
      <c r="R27" s="2"/>
    </row>
    <row r="28" spans="1:18" x14ac:dyDescent="0.25">
      <c r="A28" s="2">
        <v>10</v>
      </c>
      <c r="B28" s="2" t="s">
        <v>53</v>
      </c>
      <c r="C28" s="18" t="s">
        <v>50</v>
      </c>
      <c r="D28" s="18" t="s">
        <v>54</v>
      </c>
      <c r="E28" s="2"/>
      <c r="F28" s="2"/>
      <c r="G28" s="2">
        <v>169</v>
      </c>
      <c r="H28" s="2">
        <v>180</v>
      </c>
      <c r="I28" s="2">
        <f>(G28+H28)/2</f>
        <v>174.5</v>
      </c>
      <c r="J28" s="13">
        <f>(I28/280)</f>
        <v>0.62321428571428572</v>
      </c>
      <c r="K28" s="16">
        <f>100-(J28*100)</f>
        <v>37.678571428571431</v>
      </c>
      <c r="L28" s="2">
        <v>0</v>
      </c>
      <c r="M28" s="2">
        <v>0</v>
      </c>
      <c r="N28" s="2">
        <f>L28+M28</f>
        <v>0</v>
      </c>
      <c r="O28" s="2">
        <v>81.19</v>
      </c>
      <c r="P28" s="17">
        <f>K28+N28</f>
        <v>37.678571428571431</v>
      </c>
      <c r="Q28" s="2">
        <v>1</v>
      </c>
      <c r="R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13"/>
      <c r="K29" s="16"/>
      <c r="L29" s="2"/>
      <c r="M29" s="2"/>
      <c r="N29" s="2"/>
      <c r="O29" s="2"/>
      <c r="P29" s="2"/>
      <c r="Q29" s="2"/>
      <c r="R29" s="2"/>
    </row>
  </sheetData>
  <mergeCells count="23">
    <mergeCell ref="A26:R26"/>
    <mergeCell ref="A6:R6"/>
    <mergeCell ref="A9:R9"/>
    <mergeCell ref="A16:R16"/>
    <mergeCell ref="B3:B5"/>
    <mergeCell ref="A20:R20"/>
    <mergeCell ref="A23:R23"/>
    <mergeCell ref="Q3:Q5"/>
    <mergeCell ref="R3:R5"/>
    <mergeCell ref="A1:R1"/>
    <mergeCell ref="L3:O3"/>
    <mergeCell ref="L4:L5"/>
    <mergeCell ref="M4:M5"/>
    <mergeCell ref="N4:N5"/>
    <mergeCell ref="O4:O5"/>
    <mergeCell ref="P3:P5"/>
    <mergeCell ref="G3:K3"/>
    <mergeCell ref="G4:K4"/>
    <mergeCell ref="A3:A5"/>
    <mergeCell ref="C3:C5"/>
    <mergeCell ref="D3:D5"/>
    <mergeCell ref="E3:E5"/>
    <mergeCell ref="F3:F5"/>
  </mergeCells>
  <phoneticPr fontId="4" type="noConversion"/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headerFooter>
    <oddHeader>&amp;R&amp;"Arial"&amp;8&amp;K000000 [OFFICIAL]&amp;1#_x000D_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Guy, John</dc:creator>
  <cp:lastModifiedBy>Guy, John</cp:lastModifiedBy>
  <cp:lastPrinted>2026-05-03T01:57:33Z</cp:lastPrinted>
  <dcterms:created xsi:type="dcterms:W3CDTF">2026-05-01T23:23:29Z</dcterms:created>
  <dcterms:modified xsi:type="dcterms:W3CDTF">2026-05-03T02:11:04Z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f2a5e4-10d8-4dfe-8082-7352c27520cb_Enabled">
    <vt:lpwstr>true</vt:lpwstr>
  </property>
  <property fmtid="{D5CDD505-2E9C-101B-9397-08002B2CF9AE}" pid="3" name="MSIP_Label_e3f2a5e4-10d8-4dfe-8082-7352c27520cb_SetDate">
    <vt:lpwstr>2026-05-02T04:17:10Z</vt:lpwstr>
  </property>
  <property fmtid="{D5CDD505-2E9C-101B-9397-08002B2CF9AE}" pid="4" name="MSIP_Label_e3f2a5e4-10d8-4dfe-8082-7352c27520cb_Method">
    <vt:lpwstr>Standard</vt:lpwstr>
  </property>
  <property fmtid="{D5CDD505-2E9C-101B-9397-08002B2CF9AE}" pid="5" name="MSIP_Label_e3f2a5e4-10d8-4dfe-8082-7352c27520cb_Name">
    <vt:lpwstr>_Official</vt:lpwstr>
  </property>
  <property fmtid="{D5CDD505-2E9C-101B-9397-08002B2CF9AE}" pid="6" name="MSIP_Label_e3f2a5e4-10d8-4dfe-8082-7352c27520cb_SiteId">
    <vt:lpwstr>2864f69d-77c3-4fbe-bbc0-97502052391a</vt:lpwstr>
  </property>
  <property fmtid="{D5CDD505-2E9C-101B-9397-08002B2CF9AE}" pid="7" name="MSIP_Label_e3f2a5e4-10d8-4dfe-8082-7352c27520cb_ActionId">
    <vt:lpwstr>6e53fa24-eeee-4058-90c9-75d725fda674</vt:lpwstr>
  </property>
  <property fmtid="{D5CDD505-2E9C-101B-9397-08002B2CF9AE}" pid="8" name="MSIP_Label_e3f2a5e4-10d8-4dfe-8082-7352c27520cb_ContentBits">
    <vt:lpwstr>1</vt:lpwstr>
  </property>
  <property fmtid="{D5CDD505-2E9C-101B-9397-08002B2CF9AE}" pid="9" name="MSIP_Label_e3f2a5e4-10d8-4dfe-8082-7352c27520cb_Tag">
    <vt:lpwstr>10, 3, 0, 1</vt:lpwstr>
  </property>
</Properties>
</file>