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backupFile="1" codeName="ThisWorkbook" defaultThemeVersion="124226"/>
  <mc:AlternateContent xmlns:mc="http://schemas.openxmlformats.org/markup-compatibility/2006">
    <mc:Choice Requires="x15">
      <x15ac:absPath xmlns:x15ac="http://schemas.microsoft.com/office/spreadsheetml/2010/11/ac" url="C:\Users\Ron.Ford\Personal\Scoring\PC Templates\Comb Training\"/>
    </mc:Choice>
  </mc:AlternateContent>
  <xr:revisionPtr revIDLastSave="0" documentId="8_{A0963E84-0996-4FEF-9585-89A2399E0661}" xr6:coauthVersionLast="47" xr6:coauthVersionMax="47" xr10:uidLastSave="{00000000-0000-0000-0000-000000000000}"/>
  <bookViews>
    <workbookView xWindow="41172" yWindow="-108" windowWidth="41496" windowHeight="17040" tabRatio="680" xr2:uid="{00000000-000D-0000-FFFF-FFFF00000000}"/>
  </bookViews>
  <sheets>
    <sheet name="CT Guide" sheetId="48" r:id="rId1"/>
    <sheet name="CT Example" sheetId="51" r:id="rId2"/>
    <sheet name="CT Template" sheetId="53" r:id="rId3"/>
    <sheet name="Nominations" sheetId="54" r:id="rId4"/>
  </sheets>
  <definedNames>
    <definedName name="_xlnm.Print_Area" localSheetId="2">'CT Template'!$B$5:$X$100</definedName>
    <definedName name="_xlnm.Print_Titles" localSheetId="2">'CT Template'!$2:$4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53" l="1"/>
  <c r="W8" i="53"/>
  <c r="W9" i="53"/>
  <c r="W10" i="53"/>
  <c r="W11" i="53"/>
  <c r="W12" i="53"/>
  <c r="W13"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6" i="53"/>
  <c r="AB100" i="53"/>
  <c r="X100" i="53"/>
  <c r="V100" i="53"/>
  <c r="Q100" i="53"/>
  <c r="P100" i="53"/>
  <c r="S100" i="53" s="1"/>
  <c r="L100" i="53"/>
  <c r="K100" i="53"/>
  <c r="J100" i="53"/>
  <c r="AB99" i="53"/>
  <c r="X99" i="53"/>
  <c r="V99" i="53"/>
  <c r="P99" i="53"/>
  <c r="L99" i="53"/>
  <c r="K99" i="53"/>
  <c r="J99" i="53"/>
  <c r="AB98" i="53"/>
  <c r="X98" i="53"/>
  <c r="V98" i="53"/>
  <c r="P98" i="53"/>
  <c r="Q98" i="53" s="1"/>
  <c r="S98" i="53" s="1"/>
  <c r="L98" i="53"/>
  <c r="K98" i="53"/>
  <c r="J98" i="53"/>
  <c r="AB97" i="53"/>
  <c r="X97" i="53"/>
  <c r="V97" i="53"/>
  <c r="P97" i="53"/>
  <c r="Q97" i="53" s="1"/>
  <c r="S97" i="53" s="1"/>
  <c r="L97" i="53"/>
  <c r="K97" i="53"/>
  <c r="J97" i="53"/>
  <c r="AB96" i="53"/>
  <c r="X96" i="53"/>
  <c r="V96" i="53"/>
  <c r="Q96" i="53"/>
  <c r="P96" i="53"/>
  <c r="L96" i="53"/>
  <c r="S96" i="53" s="1"/>
  <c r="K96" i="53"/>
  <c r="J96" i="53"/>
  <c r="AB95" i="53"/>
  <c r="X95" i="53"/>
  <c r="V95" i="53"/>
  <c r="P95" i="53"/>
  <c r="L95" i="53"/>
  <c r="K95" i="53"/>
  <c r="J95" i="53"/>
  <c r="AB94" i="53"/>
  <c r="X94" i="53"/>
  <c r="V94" i="53"/>
  <c r="P94" i="53"/>
  <c r="Q94" i="53" s="1"/>
  <c r="S94" i="53" s="1"/>
  <c r="L94" i="53"/>
  <c r="K94" i="53"/>
  <c r="J94" i="53"/>
  <c r="AB93" i="53"/>
  <c r="X93" i="53"/>
  <c r="V93" i="53"/>
  <c r="P93" i="53"/>
  <c r="Q93" i="53" s="1"/>
  <c r="S93" i="53" s="1"/>
  <c r="L93" i="53"/>
  <c r="K93" i="53"/>
  <c r="J93" i="53"/>
  <c r="AB92" i="53"/>
  <c r="X92" i="53"/>
  <c r="V92" i="53"/>
  <c r="Q92" i="53"/>
  <c r="P92" i="53"/>
  <c r="L92" i="53"/>
  <c r="S92" i="53" s="1"/>
  <c r="K92" i="53"/>
  <c r="J92" i="53"/>
  <c r="AB91" i="53"/>
  <c r="X91" i="53"/>
  <c r="V91" i="53"/>
  <c r="P91" i="53"/>
  <c r="L91" i="53"/>
  <c r="K91" i="53"/>
  <c r="J91" i="53"/>
  <c r="AB90" i="53"/>
  <c r="X90" i="53"/>
  <c r="V90" i="53"/>
  <c r="P90" i="53"/>
  <c r="Q90" i="53" s="1"/>
  <c r="S90" i="53" s="1"/>
  <c r="L90" i="53"/>
  <c r="K90" i="53"/>
  <c r="J90" i="53"/>
  <c r="AB89" i="53"/>
  <c r="X89" i="53"/>
  <c r="V89" i="53"/>
  <c r="P89" i="53"/>
  <c r="Q89" i="53" s="1"/>
  <c r="S89" i="53" s="1"/>
  <c r="L89" i="53"/>
  <c r="K89" i="53"/>
  <c r="J89" i="53"/>
  <c r="AB88" i="53"/>
  <c r="X88" i="53"/>
  <c r="V88" i="53"/>
  <c r="Q88" i="53"/>
  <c r="P88" i="53"/>
  <c r="L88" i="53"/>
  <c r="S88" i="53" s="1"/>
  <c r="K88" i="53"/>
  <c r="J88" i="53"/>
  <c r="AB87" i="53"/>
  <c r="X87" i="53"/>
  <c r="V87" i="53"/>
  <c r="P87" i="53"/>
  <c r="L87" i="53"/>
  <c r="K87" i="53"/>
  <c r="J87" i="53"/>
  <c r="AB86" i="53"/>
  <c r="X86" i="53"/>
  <c r="V86" i="53"/>
  <c r="P86" i="53"/>
  <c r="Q86" i="53" s="1"/>
  <c r="S86" i="53" s="1"/>
  <c r="L86" i="53"/>
  <c r="K86" i="53"/>
  <c r="J86" i="53"/>
  <c r="AB85" i="53"/>
  <c r="X85" i="53"/>
  <c r="V85" i="53"/>
  <c r="P85" i="53"/>
  <c r="Q85" i="53" s="1"/>
  <c r="S85" i="53" s="1"/>
  <c r="L85" i="53"/>
  <c r="K85" i="53"/>
  <c r="J85" i="53"/>
  <c r="AB84" i="53"/>
  <c r="X84" i="53"/>
  <c r="V84" i="53"/>
  <c r="Q84" i="53"/>
  <c r="P84" i="53"/>
  <c r="L84" i="53"/>
  <c r="S84" i="53" s="1"/>
  <c r="K84" i="53"/>
  <c r="J84" i="53"/>
  <c r="AB83" i="53"/>
  <c r="X83" i="53"/>
  <c r="V83" i="53"/>
  <c r="P83" i="53"/>
  <c r="L83" i="53"/>
  <c r="K83" i="53"/>
  <c r="J83" i="53"/>
  <c r="AB82" i="53"/>
  <c r="X82" i="53"/>
  <c r="V82" i="53"/>
  <c r="P82" i="53"/>
  <c r="Q82" i="53" s="1"/>
  <c r="S82" i="53" s="1"/>
  <c r="L82" i="53"/>
  <c r="K82" i="53"/>
  <c r="J82" i="53"/>
  <c r="AB81" i="53"/>
  <c r="X81" i="53"/>
  <c r="V81" i="53"/>
  <c r="P81" i="53"/>
  <c r="Q81" i="53" s="1"/>
  <c r="S81" i="53" s="1"/>
  <c r="L81" i="53"/>
  <c r="K81" i="53"/>
  <c r="J81" i="53"/>
  <c r="AB80" i="53"/>
  <c r="X80" i="53"/>
  <c r="V80" i="53"/>
  <c r="Q80" i="53"/>
  <c r="P80" i="53"/>
  <c r="L80" i="53"/>
  <c r="S80" i="53" s="1"/>
  <c r="K80" i="53"/>
  <c r="J80" i="53"/>
  <c r="AB79" i="53"/>
  <c r="X79" i="53"/>
  <c r="V79" i="53"/>
  <c r="P79" i="53"/>
  <c r="L79" i="53"/>
  <c r="K79" i="53"/>
  <c r="J79" i="53"/>
  <c r="AB78" i="53"/>
  <c r="X78" i="53"/>
  <c r="V78" i="53"/>
  <c r="P78" i="53"/>
  <c r="Q78" i="53" s="1"/>
  <c r="S78" i="53" s="1"/>
  <c r="L78" i="53"/>
  <c r="K78" i="53"/>
  <c r="J78" i="53"/>
  <c r="AB77" i="53"/>
  <c r="X77" i="53"/>
  <c r="V77" i="53"/>
  <c r="P77" i="53"/>
  <c r="Q77" i="53" s="1"/>
  <c r="S77" i="53" s="1"/>
  <c r="L77" i="53"/>
  <c r="K77" i="53"/>
  <c r="J77" i="53"/>
  <c r="AB76" i="53"/>
  <c r="X76" i="53"/>
  <c r="V76" i="53"/>
  <c r="Q76" i="53"/>
  <c r="P76" i="53"/>
  <c r="L76" i="53"/>
  <c r="S76" i="53" s="1"/>
  <c r="K76" i="53"/>
  <c r="J76" i="53"/>
  <c r="AB75" i="53"/>
  <c r="X75" i="53"/>
  <c r="V75" i="53"/>
  <c r="P75" i="53"/>
  <c r="L75" i="53"/>
  <c r="K75" i="53"/>
  <c r="J75" i="53"/>
  <c r="AB74" i="53"/>
  <c r="X74" i="53"/>
  <c r="V74" i="53"/>
  <c r="P74" i="53"/>
  <c r="Q74" i="53" s="1"/>
  <c r="S74" i="53" s="1"/>
  <c r="L74" i="53"/>
  <c r="K74" i="53"/>
  <c r="J74" i="53"/>
  <c r="AB73" i="53"/>
  <c r="X73" i="53"/>
  <c r="V73" i="53"/>
  <c r="P73" i="53"/>
  <c r="Q73" i="53" s="1"/>
  <c r="S73" i="53" s="1"/>
  <c r="L73" i="53"/>
  <c r="K73" i="53"/>
  <c r="J73" i="53"/>
  <c r="AB72" i="53"/>
  <c r="X72" i="53"/>
  <c r="V72" i="53"/>
  <c r="Q72" i="53"/>
  <c r="P72" i="53"/>
  <c r="S72" i="53" s="1"/>
  <c r="L72" i="53"/>
  <c r="K72" i="53"/>
  <c r="J72" i="53"/>
  <c r="AB71" i="53"/>
  <c r="X71" i="53"/>
  <c r="V71" i="53"/>
  <c r="P71" i="53"/>
  <c r="L71" i="53"/>
  <c r="K71" i="53"/>
  <c r="J71" i="53"/>
  <c r="AB70" i="53"/>
  <c r="X70" i="53"/>
  <c r="V70" i="53"/>
  <c r="P70" i="53"/>
  <c r="Q70" i="53" s="1"/>
  <c r="S70" i="53" s="1"/>
  <c r="L70" i="53"/>
  <c r="K70" i="53"/>
  <c r="J70" i="53"/>
  <c r="AB69" i="53"/>
  <c r="X69" i="53"/>
  <c r="V69" i="53"/>
  <c r="S69" i="53"/>
  <c r="Q69" i="53"/>
  <c r="P69" i="53"/>
  <c r="L69" i="53"/>
  <c r="K69" i="53"/>
  <c r="J69" i="53"/>
  <c r="AB68" i="53"/>
  <c r="X68" i="53"/>
  <c r="V68" i="53"/>
  <c r="Q68" i="53"/>
  <c r="P68" i="53"/>
  <c r="S68" i="53" s="1"/>
  <c r="L68" i="53"/>
  <c r="K68" i="53"/>
  <c r="J68" i="53"/>
  <c r="AB67" i="53"/>
  <c r="X67" i="53"/>
  <c r="V67" i="53"/>
  <c r="P67" i="53"/>
  <c r="L67" i="53"/>
  <c r="K67" i="53"/>
  <c r="J67" i="53"/>
  <c r="AB66" i="53"/>
  <c r="X66" i="53"/>
  <c r="V66" i="53"/>
  <c r="P66" i="53"/>
  <c r="Q66" i="53" s="1"/>
  <c r="S66" i="53" s="1"/>
  <c r="L66" i="53"/>
  <c r="K66" i="53"/>
  <c r="J66" i="53"/>
  <c r="AB65" i="53"/>
  <c r="X65" i="53"/>
  <c r="V65" i="53"/>
  <c r="S65" i="53"/>
  <c r="Q65" i="53"/>
  <c r="P65" i="53"/>
  <c r="L65" i="53"/>
  <c r="K65" i="53"/>
  <c r="J65" i="53"/>
  <c r="AB64" i="53"/>
  <c r="X64" i="53"/>
  <c r="V64" i="53"/>
  <c r="Q64" i="53"/>
  <c r="P64" i="53"/>
  <c r="S64" i="53" s="1"/>
  <c r="L64" i="53"/>
  <c r="K64" i="53"/>
  <c r="J64" i="53"/>
  <c r="AB63" i="53"/>
  <c r="X63" i="53"/>
  <c r="V63" i="53"/>
  <c r="P63" i="53"/>
  <c r="L63" i="53"/>
  <c r="K63" i="53"/>
  <c r="J63" i="53"/>
  <c r="AB62" i="53"/>
  <c r="X62" i="53"/>
  <c r="V62" i="53"/>
  <c r="P62" i="53"/>
  <c r="Q62" i="53" s="1"/>
  <c r="S62" i="53" s="1"/>
  <c r="L62" i="53"/>
  <c r="K62" i="53"/>
  <c r="J62" i="53"/>
  <c r="AB61" i="53"/>
  <c r="X61" i="53"/>
  <c r="V61" i="53"/>
  <c r="S61" i="53"/>
  <c r="Q61" i="53"/>
  <c r="P61" i="53"/>
  <c r="L61" i="53"/>
  <c r="K61" i="53"/>
  <c r="J61" i="53"/>
  <c r="AB60" i="53"/>
  <c r="X60" i="53"/>
  <c r="V60" i="53"/>
  <c r="Q60" i="53"/>
  <c r="P60" i="53"/>
  <c r="S60" i="53" s="1"/>
  <c r="L60" i="53"/>
  <c r="K60" i="53"/>
  <c r="J60" i="53"/>
  <c r="AB59" i="53"/>
  <c r="X59" i="53"/>
  <c r="V59" i="53"/>
  <c r="P59" i="53"/>
  <c r="L59" i="53"/>
  <c r="K59" i="53"/>
  <c r="J59" i="53"/>
  <c r="AB58" i="53"/>
  <c r="X58" i="53"/>
  <c r="V58" i="53"/>
  <c r="P58" i="53"/>
  <c r="Q58" i="53" s="1"/>
  <c r="S58" i="53" s="1"/>
  <c r="L58" i="53"/>
  <c r="K58" i="53"/>
  <c r="J58" i="53"/>
  <c r="AB57" i="53"/>
  <c r="X57" i="53"/>
  <c r="V57" i="53"/>
  <c r="S57" i="53"/>
  <c r="Q57" i="53"/>
  <c r="P57" i="53"/>
  <c r="L57" i="53"/>
  <c r="K57" i="53"/>
  <c r="J57" i="53"/>
  <c r="AB56" i="53"/>
  <c r="X56" i="53"/>
  <c r="V56" i="53"/>
  <c r="Q56" i="53"/>
  <c r="P56" i="53"/>
  <c r="S56" i="53" s="1"/>
  <c r="L56" i="53"/>
  <c r="K56" i="53"/>
  <c r="J56" i="53"/>
  <c r="AB55" i="53"/>
  <c r="X55" i="53"/>
  <c r="V55" i="53"/>
  <c r="P55" i="53"/>
  <c r="L55" i="53"/>
  <c r="K55" i="53"/>
  <c r="J55" i="53"/>
  <c r="AB54" i="53"/>
  <c r="X54" i="53"/>
  <c r="V54" i="53"/>
  <c r="P54" i="53"/>
  <c r="Q54" i="53" s="1"/>
  <c r="S54" i="53" s="1"/>
  <c r="L54" i="53"/>
  <c r="K54" i="53"/>
  <c r="J54" i="53"/>
  <c r="AB53" i="53"/>
  <c r="X53" i="53"/>
  <c r="V53" i="53"/>
  <c r="S53" i="53"/>
  <c r="Q53" i="53"/>
  <c r="P53" i="53"/>
  <c r="L53" i="53"/>
  <c r="K53" i="53"/>
  <c r="J53" i="53"/>
  <c r="AB52" i="53"/>
  <c r="X52" i="53"/>
  <c r="V52" i="53"/>
  <c r="Q52" i="53"/>
  <c r="P52" i="53"/>
  <c r="S52" i="53" s="1"/>
  <c r="L52" i="53"/>
  <c r="K52" i="53"/>
  <c r="J52" i="53"/>
  <c r="AB51" i="53"/>
  <c r="X51" i="53"/>
  <c r="V51" i="53"/>
  <c r="P51" i="53"/>
  <c r="L51" i="53"/>
  <c r="K51" i="53"/>
  <c r="J51" i="53"/>
  <c r="AB50" i="53"/>
  <c r="X50" i="53"/>
  <c r="V50" i="53"/>
  <c r="P50" i="53"/>
  <c r="Q50" i="53" s="1"/>
  <c r="S50" i="53" s="1"/>
  <c r="L50" i="53"/>
  <c r="K50" i="53"/>
  <c r="J50" i="53"/>
  <c r="AB49" i="53"/>
  <c r="X49" i="53"/>
  <c r="V49" i="53"/>
  <c r="S49" i="53"/>
  <c r="Q49" i="53"/>
  <c r="P49" i="53"/>
  <c r="L49" i="53"/>
  <c r="K49" i="53"/>
  <c r="J49" i="53"/>
  <c r="AB48" i="53"/>
  <c r="X48" i="53"/>
  <c r="V48" i="53"/>
  <c r="Q48" i="53"/>
  <c r="P48" i="53"/>
  <c r="S48" i="53" s="1"/>
  <c r="L48" i="53"/>
  <c r="K48" i="53"/>
  <c r="J48" i="53"/>
  <c r="AB47" i="53"/>
  <c r="X47" i="53"/>
  <c r="V47" i="53"/>
  <c r="P47" i="53"/>
  <c r="L47" i="53"/>
  <c r="K47" i="53"/>
  <c r="J47" i="53"/>
  <c r="AB46" i="53"/>
  <c r="X46" i="53"/>
  <c r="V46" i="53"/>
  <c r="P46" i="53"/>
  <c r="Q46" i="53" s="1"/>
  <c r="S46" i="53" s="1"/>
  <c r="L46" i="53"/>
  <c r="K46" i="53"/>
  <c r="J46" i="53"/>
  <c r="AB45" i="53"/>
  <c r="X45" i="53"/>
  <c r="V45" i="53"/>
  <c r="S45" i="53"/>
  <c r="Q45" i="53"/>
  <c r="P45" i="53"/>
  <c r="L45" i="53"/>
  <c r="K45" i="53"/>
  <c r="J45" i="53"/>
  <c r="AB44" i="53"/>
  <c r="X44" i="53"/>
  <c r="V44" i="53"/>
  <c r="Q44" i="53"/>
  <c r="P44" i="53"/>
  <c r="S44" i="53" s="1"/>
  <c r="L44" i="53"/>
  <c r="K44" i="53"/>
  <c r="J44" i="53"/>
  <c r="AB43" i="53"/>
  <c r="X43" i="53"/>
  <c r="V43" i="53"/>
  <c r="P43" i="53"/>
  <c r="L43" i="53"/>
  <c r="K43" i="53"/>
  <c r="J43" i="53"/>
  <c r="AB42" i="53"/>
  <c r="X42" i="53"/>
  <c r="V42" i="53"/>
  <c r="P42" i="53"/>
  <c r="Q42" i="53" s="1"/>
  <c r="S42" i="53" s="1"/>
  <c r="L42" i="53"/>
  <c r="K42" i="53"/>
  <c r="J42" i="53"/>
  <c r="AB41" i="53"/>
  <c r="X41" i="53"/>
  <c r="V41" i="53"/>
  <c r="S41" i="53"/>
  <c r="Q41" i="53"/>
  <c r="P41" i="53"/>
  <c r="L41" i="53"/>
  <c r="K41" i="53"/>
  <c r="J41" i="53"/>
  <c r="AB40" i="53"/>
  <c r="X40" i="53"/>
  <c r="V40" i="53"/>
  <c r="Q40" i="53"/>
  <c r="P40" i="53"/>
  <c r="S40" i="53" s="1"/>
  <c r="L40" i="53"/>
  <c r="K40" i="53"/>
  <c r="J40" i="53"/>
  <c r="AB39" i="53"/>
  <c r="X39" i="53"/>
  <c r="V39" i="53"/>
  <c r="P39" i="53"/>
  <c r="L39" i="53"/>
  <c r="K39" i="53"/>
  <c r="J39" i="53"/>
  <c r="AB38" i="53"/>
  <c r="X38" i="53"/>
  <c r="V38" i="53"/>
  <c r="P38" i="53"/>
  <c r="Q38" i="53" s="1"/>
  <c r="S38" i="53" s="1"/>
  <c r="L38" i="53"/>
  <c r="K38" i="53"/>
  <c r="J38" i="53"/>
  <c r="AB37" i="53"/>
  <c r="X37" i="53"/>
  <c r="V37" i="53"/>
  <c r="P37" i="53"/>
  <c r="Q37" i="53" s="1"/>
  <c r="S37" i="53" s="1"/>
  <c r="L37" i="53"/>
  <c r="K37" i="53"/>
  <c r="J37" i="53"/>
  <c r="AB36" i="53"/>
  <c r="X36" i="53"/>
  <c r="V36" i="53"/>
  <c r="Q36" i="53"/>
  <c r="P36" i="53"/>
  <c r="S36" i="53" s="1"/>
  <c r="L36" i="53"/>
  <c r="K36" i="53"/>
  <c r="J36" i="53"/>
  <c r="AB35" i="53"/>
  <c r="X35" i="53"/>
  <c r="V35" i="53"/>
  <c r="P35" i="53"/>
  <c r="Q35" i="53" s="1"/>
  <c r="L35" i="53"/>
  <c r="K35" i="53"/>
  <c r="J35" i="53"/>
  <c r="AB34" i="53"/>
  <c r="X34" i="53"/>
  <c r="V34" i="53"/>
  <c r="P34" i="53"/>
  <c r="Q34" i="53" s="1"/>
  <c r="S34" i="53" s="1"/>
  <c r="L34" i="53"/>
  <c r="K34" i="53"/>
  <c r="J34" i="53"/>
  <c r="AB33" i="53"/>
  <c r="X33" i="53"/>
  <c r="V33" i="53"/>
  <c r="S33" i="53"/>
  <c r="Q33" i="53"/>
  <c r="P33" i="53"/>
  <c r="L33" i="53"/>
  <c r="K33" i="53"/>
  <c r="J33" i="53"/>
  <c r="AB32" i="53"/>
  <c r="X32" i="53"/>
  <c r="V32" i="53"/>
  <c r="Q32" i="53"/>
  <c r="P32" i="53"/>
  <c r="S32" i="53" s="1"/>
  <c r="L32" i="53"/>
  <c r="K32" i="53"/>
  <c r="J32" i="53"/>
  <c r="AB31" i="53"/>
  <c r="X31" i="53"/>
  <c r="V31" i="53"/>
  <c r="P31" i="53"/>
  <c r="L31" i="53"/>
  <c r="K31" i="53"/>
  <c r="J31" i="53"/>
  <c r="AB30" i="53"/>
  <c r="X30" i="53"/>
  <c r="V30" i="53"/>
  <c r="P30" i="53"/>
  <c r="Q30" i="53" s="1"/>
  <c r="S30" i="53" s="1"/>
  <c r="L30" i="53"/>
  <c r="K30" i="53"/>
  <c r="J30" i="53"/>
  <c r="AB29" i="53"/>
  <c r="X29" i="53"/>
  <c r="V29" i="53"/>
  <c r="P29" i="53"/>
  <c r="Q29" i="53" s="1"/>
  <c r="S29" i="53" s="1"/>
  <c r="L29" i="53"/>
  <c r="K29" i="53"/>
  <c r="J29" i="53"/>
  <c r="AB28" i="53"/>
  <c r="X28" i="53"/>
  <c r="V28" i="53"/>
  <c r="Q28" i="53"/>
  <c r="P28" i="53"/>
  <c r="S28" i="53" s="1"/>
  <c r="L28" i="53"/>
  <c r="K28" i="53"/>
  <c r="J28" i="53"/>
  <c r="AB27" i="53"/>
  <c r="X27" i="53"/>
  <c r="V27" i="53"/>
  <c r="P27" i="53"/>
  <c r="Q27" i="53" s="1"/>
  <c r="L27" i="53"/>
  <c r="K27" i="53"/>
  <c r="J27" i="53"/>
  <c r="AB26" i="53"/>
  <c r="X26" i="53"/>
  <c r="V26" i="53"/>
  <c r="P26" i="53"/>
  <c r="Q26" i="53" s="1"/>
  <c r="S26" i="53" s="1"/>
  <c r="L26" i="53"/>
  <c r="K26" i="53"/>
  <c r="J26" i="53"/>
  <c r="AB25" i="53"/>
  <c r="X25" i="53"/>
  <c r="V25" i="53"/>
  <c r="P25" i="53"/>
  <c r="Q25" i="53" s="1"/>
  <c r="S25" i="53" s="1"/>
  <c r="L25" i="53"/>
  <c r="K25" i="53"/>
  <c r="J25" i="53"/>
  <c r="AB24" i="53"/>
  <c r="X24" i="53"/>
  <c r="V24" i="53"/>
  <c r="Q24" i="53"/>
  <c r="P24" i="53"/>
  <c r="L24" i="53"/>
  <c r="S24" i="53" s="1"/>
  <c r="K24" i="53"/>
  <c r="J24" i="53"/>
  <c r="AB23" i="53"/>
  <c r="X23" i="53"/>
  <c r="V23" i="53"/>
  <c r="P23" i="53"/>
  <c r="L23" i="53"/>
  <c r="K23" i="53"/>
  <c r="J23" i="53"/>
  <c r="AB22" i="53"/>
  <c r="X22" i="53"/>
  <c r="V22" i="53"/>
  <c r="P22" i="53"/>
  <c r="Q22" i="53" s="1"/>
  <c r="S22" i="53" s="1"/>
  <c r="L22" i="53"/>
  <c r="K22" i="53"/>
  <c r="J22" i="53"/>
  <c r="AB21" i="53"/>
  <c r="X21" i="53"/>
  <c r="V21" i="53"/>
  <c r="P21" i="53"/>
  <c r="Q21" i="53" s="1"/>
  <c r="S21" i="53" s="1"/>
  <c r="L21" i="53"/>
  <c r="K21" i="53"/>
  <c r="J21" i="53"/>
  <c r="AB20" i="53"/>
  <c r="X20" i="53"/>
  <c r="V20" i="53"/>
  <c r="Q20" i="53"/>
  <c r="P20" i="53"/>
  <c r="S20" i="53" s="1"/>
  <c r="L20" i="53"/>
  <c r="K20" i="53"/>
  <c r="J20" i="53"/>
  <c r="AB19" i="53"/>
  <c r="X19" i="53"/>
  <c r="V19" i="53"/>
  <c r="P19" i="53"/>
  <c r="Q19" i="53" s="1"/>
  <c r="L19" i="53"/>
  <c r="K19" i="53"/>
  <c r="J19" i="53"/>
  <c r="AB18" i="53"/>
  <c r="X18" i="53"/>
  <c r="V18" i="53"/>
  <c r="P18" i="53"/>
  <c r="Q18" i="53" s="1"/>
  <c r="S18" i="53" s="1"/>
  <c r="L18" i="53"/>
  <c r="K18" i="53"/>
  <c r="J18" i="53"/>
  <c r="AB17" i="53"/>
  <c r="X17" i="53"/>
  <c r="V17" i="53"/>
  <c r="P17" i="53"/>
  <c r="Q17" i="53" s="1"/>
  <c r="S17" i="53" s="1"/>
  <c r="L17" i="53"/>
  <c r="K17" i="53"/>
  <c r="J17" i="53"/>
  <c r="AB16" i="53"/>
  <c r="X16" i="53"/>
  <c r="V16" i="53"/>
  <c r="Q16" i="53"/>
  <c r="P16" i="53"/>
  <c r="S16" i="53" s="1"/>
  <c r="L16" i="53"/>
  <c r="K16" i="53"/>
  <c r="J16" i="53"/>
  <c r="AB15" i="53"/>
  <c r="X15" i="53"/>
  <c r="V15" i="53"/>
  <c r="P15" i="53"/>
  <c r="Q15" i="53" s="1"/>
  <c r="L15" i="53"/>
  <c r="K15" i="53"/>
  <c r="J15" i="53"/>
  <c r="AB14" i="53"/>
  <c r="X14" i="53"/>
  <c r="V14" i="53"/>
  <c r="P14" i="53"/>
  <c r="Q14" i="53" s="1"/>
  <c r="S14" i="53" s="1"/>
  <c r="L14" i="53"/>
  <c r="K14" i="53"/>
  <c r="J14" i="53"/>
  <c r="AB13" i="53"/>
  <c r="X13" i="53"/>
  <c r="V13" i="53"/>
  <c r="P13" i="53"/>
  <c r="Q13" i="53" s="1"/>
  <c r="S13" i="53" s="1"/>
  <c r="L13" i="53"/>
  <c r="K13" i="53"/>
  <c r="J13" i="53"/>
  <c r="AB12" i="53"/>
  <c r="X12" i="53"/>
  <c r="V12" i="53"/>
  <c r="Q12" i="53"/>
  <c r="P12" i="53"/>
  <c r="S12" i="53" s="1"/>
  <c r="L12" i="53"/>
  <c r="K12" i="53"/>
  <c r="J12" i="53"/>
  <c r="AB11" i="53"/>
  <c r="X11" i="53"/>
  <c r="V11" i="53"/>
  <c r="P11" i="53"/>
  <c r="L11" i="53"/>
  <c r="K11" i="53"/>
  <c r="J11" i="53"/>
  <c r="AB10" i="53"/>
  <c r="X10" i="53"/>
  <c r="V10" i="53"/>
  <c r="P10" i="53"/>
  <c r="Q10" i="53" s="1"/>
  <c r="S10" i="53" s="1"/>
  <c r="L10" i="53"/>
  <c r="K10" i="53"/>
  <c r="J10" i="53"/>
  <c r="AB9" i="53"/>
  <c r="X9" i="53"/>
  <c r="V9" i="53"/>
  <c r="P9" i="53"/>
  <c r="Q9" i="53" s="1"/>
  <c r="S9" i="53" s="1"/>
  <c r="L9" i="53"/>
  <c r="K9" i="53"/>
  <c r="J9" i="53"/>
  <c r="AB8" i="53"/>
  <c r="X8" i="53"/>
  <c r="V8" i="53"/>
  <c r="Q8" i="53"/>
  <c r="P8" i="53"/>
  <c r="S8" i="53" s="1"/>
  <c r="L8" i="53"/>
  <c r="K8" i="53"/>
  <c r="J8" i="53"/>
  <c r="AB7" i="53"/>
  <c r="X7" i="53"/>
  <c r="V7" i="53"/>
  <c r="P7" i="53"/>
  <c r="Q7" i="53" s="1"/>
  <c r="L7" i="53"/>
  <c r="K7" i="53"/>
  <c r="J7" i="53"/>
  <c r="K10" i="48"/>
  <c r="X25" i="51"/>
  <c r="X26" i="51"/>
  <c r="X27" i="51"/>
  <c r="X28" i="51"/>
  <c r="AB29" i="51"/>
  <c r="X29" i="51"/>
  <c r="W29" i="51"/>
  <c r="V29" i="51"/>
  <c r="P29" i="51"/>
  <c r="AB28" i="51"/>
  <c r="W28" i="51"/>
  <c r="P28" i="51"/>
  <c r="AB26" i="51"/>
  <c r="W26" i="51"/>
  <c r="P26" i="51"/>
  <c r="AB27" i="51"/>
  <c r="W27" i="51"/>
  <c r="P27" i="51"/>
  <c r="Q27" i="51" s="1"/>
  <c r="V27" i="51" s="1"/>
  <c r="AB23" i="51"/>
  <c r="P23" i="51" s="1"/>
  <c r="X23" i="51"/>
  <c r="W23" i="51"/>
  <c r="AB25" i="51"/>
  <c r="W25" i="51"/>
  <c r="P25" i="51"/>
  <c r="Q25" i="51" s="1"/>
  <c r="V25" i="51" s="1"/>
  <c r="AB24" i="51"/>
  <c r="P24" i="51" s="1"/>
  <c r="Q24" i="51" s="1"/>
  <c r="V24" i="51" s="1"/>
  <c r="X24" i="51"/>
  <c r="W24" i="51"/>
  <c r="L29" i="51"/>
  <c r="K29" i="51"/>
  <c r="J29" i="51"/>
  <c r="K28" i="51"/>
  <c r="J28" i="51"/>
  <c r="L28" i="51" s="1"/>
  <c r="K26" i="51"/>
  <c r="J26" i="51"/>
  <c r="K27" i="51"/>
  <c r="J27" i="51"/>
  <c r="K23" i="51"/>
  <c r="J23" i="51"/>
  <c r="K25" i="51"/>
  <c r="J25" i="51"/>
  <c r="K24" i="51"/>
  <c r="J24" i="51"/>
  <c r="AB6" i="53"/>
  <c r="P6" i="53" s="1"/>
  <c r="X6" i="53"/>
  <c r="K6" i="53"/>
  <c r="J6" i="53"/>
  <c r="S3" i="53"/>
  <c r="P9" i="51"/>
  <c r="P11" i="51"/>
  <c r="P12" i="51"/>
  <c r="P13" i="51"/>
  <c r="P14" i="51"/>
  <c r="V14" i="51"/>
  <c r="S55" i="53" l="1"/>
  <c r="S87" i="53"/>
  <c r="S95" i="53"/>
  <c r="S39" i="53"/>
  <c r="S71" i="53"/>
  <c r="S11" i="53"/>
  <c r="S23" i="53"/>
  <c r="S63" i="53"/>
  <c r="Q11" i="53"/>
  <c r="Q23" i="53"/>
  <c r="Q31" i="53"/>
  <c r="S31" i="53" s="1"/>
  <c r="Q39" i="53"/>
  <c r="Q43" i="53"/>
  <c r="S43" i="53" s="1"/>
  <c r="Q47" i="53"/>
  <c r="S47" i="53" s="1"/>
  <c r="Q51" i="53"/>
  <c r="S51" i="53" s="1"/>
  <c r="Q55" i="53"/>
  <c r="Q59" i="53"/>
  <c r="S59" i="53" s="1"/>
  <c r="Q63" i="53"/>
  <c r="Q67" i="53"/>
  <c r="S67" i="53" s="1"/>
  <c r="Q71" i="53"/>
  <c r="Q75" i="53"/>
  <c r="S75" i="53" s="1"/>
  <c r="Q79" i="53"/>
  <c r="S79" i="53" s="1"/>
  <c r="Q83" i="53"/>
  <c r="S83" i="53" s="1"/>
  <c r="Q87" i="53"/>
  <c r="Q91" i="53"/>
  <c r="S91" i="53" s="1"/>
  <c r="Q95" i="53"/>
  <c r="Q99" i="53"/>
  <c r="S99" i="53" s="1"/>
  <c r="S7" i="53"/>
  <c r="S15" i="53"/>
  <c r="S19" i="53"/>
  <c r="S27" i="53"/>
  <c r="S35" i="53"/>
  <c r="L6" i="53"/>
  <c r="L25" i="51"/>
  <c r="S25" i="51" s="1"/>
  <c r="L23" i="51"/>
  <c r="L27" i="51"/>
  <c r="S27" i="51" s="1"/>
  <c r="Q28" i="51"/>
  <c r="V28" i="51" s="1"/>
  <c r="Q23" i="51"/>
  <c r="V23" i="51" s="1"/>
  <c r="Q29" i="51"/>
  <c r="S29" i="51" s="1"/>
  <c r="Q26" i="51"/>
  <c r="V26" i="51" s="1"/>
  <c r="L24" i="51"/>
  <c r="S24" i="51" s="1"/>
  <c r="L26" i="51"/>
  <c r="S26" i="51" s="1"/>
  <c r="Q6" i="53"/>
  <c r="V6" i="53" s="1"/>
  <c r="U10" i="48"/>
  <c r="U11" i="48"/>
  <c r="U9" i="48"/>
  <c r="S28" i="51" l="1"/>
  <c r="S23" i="51"/>
  <c r="S6" i="53"/>
  <c r="L14" i="51"/>
  <c r="AB14" i="51" l="1"/>
  <c r="X14" i="51"/>
  <c r="W14" i="51"/>
  <c r="K14" i="51"/>
  <c r="J14" i="51"/>
  <c r="AB13" i="51"/>
  <c r="X13" i="51"/>
  <c r="W13" i="51"/>
  <c r="K13" i="51"/>
  <c r="J13" i="51"/>
  <c r="AB12" i="51"/>
  <c r="X12" i="51"/>
  <c r="W12" i="51"/>
  <c r="K12" i="51"/>
  <c r="J12" i="51"/>
  <c r="L12" i="51" s="1"/>
  <c r="AB11" i="51"/>
  <c r="X11" i="51"/>
  <c r="W11" i="51"/>
  <c r="K11" i="51"/>
  <c r="J11" i="51"/>
  <c r="AB10" i="51"/>
  <c r="P10" i="51" s="1"/>
  <c r="X10" i="51"/>
  <c r="W10" i="51"/>
  <c r="K10" i="51"/>
  <c r="J10" i="51"/>
  <c r="AB9" i="51"/>
  <c r="X9" i="51"/>
  <c r="W9" i="51"/>
  <c r="K9" i="51"/>
  <c r="J9" i="51"/>
  <c r="AB8" i="51"/>
  <c r="P8" i="51" s="1"/>
  <c r="X8" i="51"/>
  <c r="W8" i="51"/>
  <c r="K8" i="51"/>
  <c r="J8" i="51"/>
  <c r="L11" i="51" l="1"/>
  <c r="L10" i="51"/>
  <c r="L13" i="51"/>
  <c r="L9" i="51"/>
  <c r="L8" i="51"/>
  <c r="Q13" i="51"/>
  <c r="Q11" i="51"/>
  <c r="V11" i="51" s="1"/>
  <c r="Q9" i="51"/>
  <c r="V9" i="51" s="1"/>
  <c r="Q8" i="51"/>
  <c r="V8" i="51" s="1"/>
  <c r="Q10" i="51"/>
  <c r="V10" i="51" s="1"/>
  <c r="Q12" i="51"/>
  <c r="V12" i="51" s="1"/>
  <c r="Q14" i="51"/>
  <c r="S14" i="51" s="1"/>
  <c r="V13" i="51" l="1"/>
  <c r="S13" i="51"/>
  <c r="S9" i="51"/>
  <c r="S11" i="51"/>
  <c r="S12" i="51"/>
  <c r="S10" i="51"/>
  <c r="S8" i="51"/>
  <c r="K11" i="48" l="1"/>
  <c r="O11" i="48" l="1"/>
  <c r="P11" i="48" s="1"/>
  <c r="O10" i="48"/>
  <c r="P10" i="48" s="1"/>
  <c r="AA11" i="48" l="1"/>
  <c r="W11" i="48"/>
  <c r="V11" i="48"/>
  <c r="R11" i="48"/>
  <c r="J11" i="48"/>
  <c r="I11" i="48"/>
  <c r="AA10" i="48"/>
  <c r="W10" i="48"/>
  <c r="V10" i="48"/>
  <c r="R10" i="48"/>
  <c r="J10" i="48"/>
  <c r="I10" i="48"/>
  <c r="AA9" i="48"/>
  <c r="O9" i="48" s="1"/>
  <c r="P9" i="48" s="1"/>
  <c r="W9" i="48"/>
  <c r="V9" i="48"/>
  <c r="J9" i="48"/>
  <c r="I9" i="48"/>
  <c r="K9" i="48" s="1"/>
  <c r="R9" i="48" l="1"/>
</calcChain>
</file>

<file path=xl/sharedStrings.xml><?xml version="1.0" encoding="utf-8"?>
<sst xmlns="http://schemas.openxmlformats.org/spreadsheetml/2006/main" count="179" uniqueCount="61">
  <si>
    <t>SHOW JUMPING</t>
  </si>
  <si>
    <t>Club</t>
  </si>
  <si>
    <t>State Qualify</t>
  </si>
  <si>
    <t>DRESSAGE</t>
  </si>
  <si>
    <t>Horse</t>
  </si>
  <si>
    <t>Card No</t>
  </si>
  <si>
    <t>CL Judge</t>
  </si>
  <si>
    <t>SL Judge</t>
  </si>
  <si>
    <t>Jump Fault</t>
  </si>
  <si>
    <t>Time Fault</t>
  </si>
  <si>
    <t>Total Fault</t>
  </si>
  <si>
    <t>Jump Time</t>
  </si>
  <si>
    <t>Total Score</t>
  </si>
  <si>
    <t>Place</t>
  </si>
  <si>
    <t>Team Points</t>
  </si>
  <si>
    <t>PUBLISHED</t>
  </si>
  <si>
    <t>Worksheet design:    Ron Ford</t>
  </si>
  <si>
    <r>
      <t xml:space="preserve">For assistance:  </t>
    </r>
    <r>
      <rPr>
        <b/>
        <sz val="16"/>
        <color rgb="FF0070C0"/>
        <rFont val="Arial"/>
        <family val="2"/>
      </rPr>
      <t xml:space="preserve"> ronford.mail@gmail.com</t>
    </r>
  </si>
  <si>
    <t>Max Dress Test</t>
  </si>
  <si>
    <t>Back #</t>
  </si>
  <si>
    <t>Rider Name</t>
  </si>
  <si>
    <t>CL%</t>
  </si>
  <si>
    <t>SL%</t>
  </si>
  <si>
    <t>Penalty</t>
  </si>
  <si>
    <t>DR Ave</t>
  </si>
  <si>
    <t>Class #</t>
  </si>
  <si>
    <t>ALWAYS CHECK THE LATEST PCAQ RULE BOOK SCORING SECTION - CHANGES HAPPEN</t>
  </si>
  <si>
    <t>John Smith</t>
  </si>
  <si>
    <t>He's A Horse</t>
  </si>
  <si>
    <t>Somewhere</t>
  </si>
  <si>
    <t>Course Time 
[in secs]</t>
  </si>
  <si>
    <t>Count Back</t>
  </si>
  <si>
    <t>Variance to SJ Ideal Time</t>
  </si>
  <si>
    <t>Penalty Points</t>
  </si>
  <si>
    <t>If the final score gives equality of marks to two or more competitors, the classification is decided by the best (lowest) dressage penalty score.  
If there is still equality, the closest to the optimum SJ time.</t>
  </si>
  <si>
    <t>Variance to SJ Optimum Time</t>
  </si>
  <si>
    <t xml:space="preserve">SJ Course Time  </t>
  </si>
  <si>
    <t>Class</t>
  </si>
  <si>
    <t>Countback</t>
  </si>
  <si>
    <t>Rider 6</t>
  </si>
  <si>
    <t>Horse 6</t>
  </si>
  <si>
    <t>Club C</t>
  </si>
  <si>
    <t>Rider 1</t>
  </si>
  <si>
    <t>Horse 1</t>
  </si>
  <si>
    <t>Club A</t>
  </si>
  <si>
    <t>Rider 3</t>
  </si>
  <si>
    <t>Horse 3</t>
  </si>
  <si>
    <t>Rider 2</t>
  </si>
  <si>
    <t>Horse 2</t>
  </si>
  <si>
    <t>Club B</t>
  </si>
  <si>
    <t>Rider 4</t>
  </si>
  <si>
    <t>Horse 4</t>
  </si>
  <si>
    <t>Club D</t>
  </si>
  <si>
    <t>Rider 5</t>
  </si>
  <si>
    <t>Horse 5</t>
  </si>
  <si>
    <t>Max Dress Test Score</t>
  </si>
  <si>
    <t>Enter</t>
  </si>
  <si>
    <t>Calc</t>
  </si>
  <si>
    <t>Copy and paste these columns into the scoring template</t>
  </si>
  <si>
    <t>Use these columns to keep track of other information relating to the nomination - eg DOB, Age etc.   Insert extra columns as needed</t>
  </si>
  <si>
    <t>After pasting in the nomuinations - copy and insert this row as needed to add class breaks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</si>
</sst>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quot;sec&quot;"/>
    <numFmt numFmtId="166" formatCode="0.00&quot;sec&quot;"/>
    <numFmt numFmtId="167" formatCode="0.0\ &quot;sec&quot;"/>
  </numFmts>
  <fonts count="36" x14ac:knownFonts="1">
    <font>
      <sz val="10"/>
      <name val="Arial"/>
    </font>
    <font>
      <sz val="10"/>
      <name val="Arial"/>
      <family val="2"/>
    </font>
    <font>
      <sz val="10"/>
      <name val="Arial Narrow"/>
      <family val="2"/>
    </font>
    <font>
      <b/>
      <sz val="10"/>
      <name val="Arial Narrow"/>
      <family val="2"/>
    </font>
    <font>
      <b/>
      <sz val="12"/>
      <name val="Arial Narrow"/>
      <family val="2"/>
    </font>
    <font>
      <b/>
      <sz val="14"/>
      <name val="Arial Narrow"/>
      <family val="2"/>
    </font>
    <font>
      <sz val="10"/>
      <name val="Arial"/>
      <family val="2"/>
    </font>
    <font>
      <b/>
      <sz val="12"/>
      <name val="Arial"/>
      <family val="2"/>
    </font>
    <font>
      <sz val="14"/>
      <name val="Arial Narrow"/>
      <family val="2"/>
    </font>
    <font>
      <b/>
      <sz val="16"/>
      <name val="Arial Narrow"/>
      <family val="2"/>
    </font>
    <font>
      <b/>
      <sz val="14"/>
      <name val="Arial"/>
      <family val="2"/>
    </font>
    <font>
      <sz val="12"/>
      <name val="Arial"/>
      <family val="2"/>
    </font>
    <font>
      <b/>
      <sz val="14"/>
      <color theme="8" tint="-0.249977111117893"/>
      <name val="Arial"/>
      <family val="2"/>
    </font>
    <font>
      <b/>
      <sz val="12"/>
      <color theme="8" tint="-0.249977111117893"/>
      <name val="Arial"/>
      <family val="2"/>
    </font>
    <font>
      <b/>
      <sz val="16"/>
      <name val="Arial"/>
      <family val="2"/>
    </font>
    <font>
      <sz val="16"/>
      <name val="Arial"/>
      <family val="2"/>
    </font>
    <font>
      <b/>
      <sz val="20"/>
      <name val="Arial Narrow"/>
      <family val="2"/>
    </font>
    <font>
      <b/>
      <sz val="18"/>
      <name val="Arial Narrow"/>
      <family val="2"/>
    </font>
    <font>
      <sz val="12"/>
      <color indexed="12"/>
      <name val="Arial"/>
      <family val="2"/>
    </font>
    <font>
      <sz val="12"/>
      <name val="Arial Narrow"/>
      <family val="2"/>
    </font>
    <font>
      <b/>
      <sz val="16"/>
      <color rgb="FF0070C0"/>
      <name val="Arial"/>
      <family val="2"/>
    </font>
    <font>
      <sz val="10"/>
      <name val="Arial"/>
      <family val="2"/>
    </font>
    <font>
      <sz val="10"/>
      <color rgb="FFFF0000"/>
      <name val="Arial"/>
      <family val="2"/>
    </font>
    <font>
      <b/>
      <sz val="12"/>
      <color rgb="FFC00000"/>
      <name val="Arial Narrow"/>
      <family val="2"/>
    </font>
    <font>
      <b/>
      <sz val="11"/>
      <color theme="1"/>
      <name val="Calibri"/>
      <family val="2"/>
      <scheme val="minor"/>
    </font>
    <font>
      <sz val="18"/>
      <name val="Arial"/>
      <family val="2"/>
    </font>
    <font>
      <b/>
      <sz val="16"/>
      <color rgb="FFFF0000"/>
      <name val="Arial"/>
      <family val="2"/>
    </font>
    <font>
      <sz val="8"/>
      <name val="Arial"/>
      <family val="2"/>
    </font>
    <font>
      <b/>
      <sz val="8"/>
      <color rgb="FFFF0000"/>
      <name val="Arial"/>
      <family val="2"/>
    </font>
    <font>
      <b/>
      <sz val="10"/>
      <color rgb="FF0070C0"/>
      <name val="Arial"/>
      <family val="2"/>
    </font>
    <font>
      <b/>
      <sz val="9"/>
      <name val="Arial"/>
      <family val="2"/>
    </font>
    <font>
      <b/>
      <sz val="9"/>
      <color rgb="FF0070C0"/>
      <name val="Arial"/>
      <family val="2"/>
    </font>
    <font>
      <sz val="9"/>
      <name val="Arial"/>
      <family val="2"/>
    </font>
    <font>
      <b/>
      <sz val="10"/>
      <color rgb="FFFF0000"/>
      <name val="Arial"/>
      <family val="2"/>
    </font>
    <font>
      <b/>
      <sz val="12"/>
      <color rgb="FF0070C0"/>
      <name val="Arial"/>
      <family val="2"/>
    </font>
    <font>
      <b/>
      <sz val="10"/>
      <name val="Arial"/>
      <family val="2"/>
    </font>
  </fonts>
  <fills count="12">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ADF72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indexed="43"/>
        <bgColor indexed="64"/>
      </patternFill>
    </fill>
    <fill>
      <patternFill patternType="solid">
        <fgColor theme="0" tint="-4.9989318521683403E-2"/>
        <bgColor indexed="64"/>
      </patternFill>
    </fill>
    <fill>
      <patternFill patternType="solid">
        <fgColor rgb="FFAFA165"/>
        <bgColor indexed="64"/>
      </patternFill>
    </fill>
    <fill>
      <patternFill patternType="solid">
        <fgColor theme="7" tint="0.59999389629810485"/>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6" fillId="0" borderId="0"/>
    <xf numFmtId="9" fontId="21" fillId="0" borderId="0" applyFont="0" applyFill="0" applyBorder="0" applyAlignment="0" applyProtection="0"/>
  </cellStyleXfs>
  <cellXfs count="90">
    <xf numFmtId="0" fontId="0" fillId="0" borderId="0" xfId="0"/>
    <xf numFmtId="0" fontId="2"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7" fillId="0" borderId="2" xfId="0" applyFont="1" applyBorder="1" applyAlignment="1">
      <alignment horizontal="center" vertical="center"/>
    </xf>
    <xf numFmtId="0" fontId="11" fillId="0" borderId="2" xfId="0" applyFont="1" applyBorder="1" applyAlignment="1">
      <alignment vertical="center"/>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15" fillId="0" borderId="0" xfId="0" applyFont="1"/>
    <xf numFmtId="0" fontId="12" fillId="6" borderId="2" xfId="0" applyFont="1" applyFill="1" applyBorder="1" applyAlignment="1">
      <alignment horizontal="center" vertical="center"/>
    </xf>
    <xf numFmtId="0" fontId="16" fillId="0" borderId="0" xfId="0" quotePrefix="1" applyFont="1" applyAlignment="1">
      <alignment horizontal="left"/>
    </xf>
    <xf numFmtId="0" fontId="16" fillId="0" borderId="0" xfId="0" quotePrefix="1" applyFont="1" applyAlignment="1">
      <alignment horizontal="center"/>
    </xf>
    <xf numFmtId="0" fontId="4" fillId="0" borderId="2" xfId="0" applyFont="1" applyBorder="1" applyAlignment="1">
      <alignment horizontal="center" vertical="center" wrapText="1"/>
    </xf>
    <xf numFmtId="164" fontId="11" fillId="0" borderId="2" xfId="0" applyNumberFormat="1" applyFont="1" applyBorder="1" applyAlignment="1">
      <alignment horizontal="center" vertical="center"/>
    </xf>
    <xf numFmtId="2" fontId="18" fillId="7" borderId="2" xfId="0" applyNumberFormat="1" applyFont="1" applyFill="1" applyBorder="1" applyAlignment="1">
      <alignment horizontal="center" vertical="center"/>
    </xf>
    <xf numFmtId="0" fontId="4" fillId="0" borderId="0" xfId="0" applyFont="1" applyAlignment="1">
      <alignment horizontal="center"/>
    </xf>
    <xf numFmtId="0" fontId="11" fillId="0" borderId="1" xfId="0" applyFont="1" applyBorder="1" applyAlignment="1">
      <alignment horizontal="left" vertical="center"/>
    </xf>
    <xf numFmtId="0" fontId="15" fillId="0" borderId="0" xfId="0" quotePrefix="1" applyFont="1" applyAlignment="1">
      <alignment horizontal="left"/>
    </xf>
    <xf numFmtId="164" fontId="11" fillId="8" borderId="2" xfId="0" applyNumberFormat="1" applyFont="1" applyFill="1" applyBorder="1" applyAlignment="1">
      <alignment horizontal="center" vertical="center"/>
    </xf>
    <xf numFmtId="2" fontId="11" fillId="8" borderId="2" xfId="0" applyNumberFormat="1" applyFont="1" applyFill="1" applyBorder="1" applyAlignment="1">
      <alignment horizontal="center" vertical="center"/>
    </xf>
    <xf numFmtId="0" fontId="10" fillId="0" borderId="6" xfId="0" applyFont="1" applyBorder="1" applyAlignment="1">
      <alignment horizontal="center" vertical="center"/>
    </xf>
    <xf numFmtId="10" fontId="19" fillId="0" borderId="1" xfId="0" applyNumberFormat="1" applyFont="1" applyBorder="1" applyAlignment="1">
      <alignment horizontal="center" vertical="center"/>
    </xf>
    <xf numFmtId="0" fontId="23" fillId="9" borderId="2" xfId="0" applyFont="1" applyFill="1" applyBorder="1" applyAlignment="1">
      <alignment horizontal="center" vertical="center" wrapText="1"/>
    </xf>
    <xf numFmtId="0" fontId="11" fillId="0" borderId="1" xfId="0" quotePrefix="1" applyFont="1" applyBorder="1" applyAlignment="1">
      <alignment horizontal="left" vertical="center"/>
    </xf>
    <xf numFmtId="0" fontId="24" fillId="0" borderId="0" xfId="0" applyFont="1" applyAlignment="1">
      <alignment horizontal="center"/>
    </xf>
    <xf numFmtId="19" fontId="17" fillId="0" borderId="0" xfId="0" applyNumberFormat="1" applyFont="1" applyAlignment="1">
      <alignment horizontal="center"/>
    </xf>
    <xf numFmtId="0" fontId="5" fillId="10" borderId="6" xfId="0" quotePrefix="1" applyFont="1" applyFill="1" applyBorder="1" applyAlignment="1">
      <alignment horizontal="center" vertical="center" wrapText="1"/>
    </xf>
    <xf numFmtId="0" fontId="9" fillId="10" borderId="6" xfId="0" quotePrefix="1" applyFont="1" applyFill="1" applyBorder="1" applyAlignment="1">
      <alignment horizontal="center" vertical="center" wrapText="1"/>
    </xf>
    <xf numFmtId="0" fontId="9" fillId="10" borderId="6"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10" fillId="3" borderId="6" xfId="0" applyFont="1" applyFill="1" applyBorder="1" applyAlignment="1">
      <alignment horizontal="center" vertical="center"/>
    </xf>
    <xf numFmtId="0" fontId="14" fillId="3" borderId="2" xfId="0" quotePrefix="1" applyFont="1" applyFill="1" applyBorder="1" applyAlignment="1">
      <alignment horizontal="left" vertical="center"/>
    </xf>
    <xf numFmtId="0" fontId="9" fillId="3" borderId="6" xfId="0" applyFont="1" applyFill="1" applyBorder="1" applyAlignment="1">
      <alignment horizontal="center" vertical="center"/>
    </xf>
    <xf numFmtId="0" fontId="0" fillId="3" borderId="3" xfId="0" applyFill="1" applyBorder="1" applyAlignment="1">
      <alignment horizontal="center"/>
    </xf>
    <xf numFmtId="0" fontId="9" fillId="3" borderId="8" xfId="0" applyFont="1" applyFill="1" applyBorder="1" applyAlignment="1">
      <alignment horizontal="center" vertical="center"/>
    </xf>
    <xf numFmtId="0" fontId="9" fillId="3" borderId="3" xfId="0" applyFont="1" applyFill="1" applyBorder="1" applyAlignment="1">
      <alignment horizontal="center" vertical="center"/>
    </xf>
    <xf numFmtId="10" fontId="11" fillId="0" borderId="2" xfId="2" applyNumberFormat="1" applyFont="1" applyBorder="1" applyAlignment="1">
      <alignment horizontal="center" vertical="center"/>
    </xf>
    <xf numFmtId="1" fontId="11" fillId="0" borderId="2" xfId="0" applyNumberFormat="1" applyFont="1" applyBorder="1" applyAlignment="1">
      <alignment horizontal="center" vertical="center"/>
    </xf>
    <xf numFmtId="164" fontId="11" fillId="5" borderId="2" xfId="0" applyNumberFormat="1" applyFont="1" applyFill="1" applyBorder="1" applyAlignment="1">
      <alignment horizontal="center" vertical="center"/>
    </xf>
    <xf numFmtId="0" fontId="3" fillId="3" borderId="5" xfId="0" quotePrefix="1" applyFont="1" applyFill="1" applyBorder="1" applyAlignment="1">
      <alignment horizontal="center" vertical="center" wrapText="1"/>
    </xf>
    <xf numFmtId="0" fontId="0" fillId="0" borderId="9" xfId="0" applyBorder="1"/>
    <xf numFmtId="165" fontId="1" fillId="0" borderId="9" xfId="0" quotePrefix="1" applyNumberFormat="1" applyFont="1" applyBorder="1" applyAlignment="1">
      <alignment horizontal="center" vertical="center"/>
    </xf>
    <xf numFmtId="166" fontId="1" fillId="0" borderId="9" xfId="0" quotePrefix="1" applyNumberFormat="1" applyFont="1" applyBorder="1" applyAlignment="1">
      <alignment horizontal="center" vertical="center"/>
    </xf>
    <xf numFmtId="0" fontId="22" fillId="0" borderId="9" xfId="0" applyFont="1" applyBorder="1" applyAlignment="1">
      <alignment horizontal="center" vertical="center"/>
    </xf>
    <xf numFmtId="165" fontId="22" fillId="0" borderId="9" xfId="0" quotePrefix="1" applyNumberFormat="1" applyFont="1" applyBorder="1" applyAlignment="1">
      <alignment horizontal="center" vertical="center"/>
    </xf>
    <xf numFmtId="167" fontId="1" fillId="0" borderId="9" xfId="0" quotePrefix="1" applyNumberFormat="1" applyFont="1" applyBorder="1" applyAlignment="1">
      <alignment horizontal="center" vertical="center"/>
    </xf>
    <xf numFmtId="0" fontId="3" fillId="3" borderId="9" xfId="0" quotePrefix="1" applyFont="1" applyFill="1" applyBorder="1" applyAlignment="1">
      <alignment horizontal="center" vertical="center" wrapText="1"/>
    </xf>
    <xf numFmtId="0" fontId="22" fillId="0" borderId="0" xfId="0" applyFont="1" applyAlignment="1">
      <alignment horizontal="center" vertical="center" wrapText="1"/>
    </xf>
    <xf numFmtId="0" fontId="24" fillId="0" borderId="0" xfId="0" applyFont="1" applyAlignment="1">
      <alignment horizontal="center" vertical="center"/>
    </xf>
    <xf numFmtId="0" fontId="4" fillId="0" borderId="0" xfId="0" quotePrefix="1" applyFont="1" applyAlignment="1">
      <alignment horizontal="left"/>
    </xf>
    <xf numFmtId="0" fontId="25" fillId="0" borderId="0" xfId="0" applyFont="1" applyAlignment="1">
      <alignment vertical="center"/>
    </xf>
    <xf numFmtId="0" fontId="26" fillId="0" borderId="0" xfId="0" applyFont="1"/>
    <xf numFmtId="0" fontId="4" fillId="10" borderId="2" xfId="0" quotePrefix="1" applyFont="1" applyFill="1" applyBorder="1" applyAlignment="1">
      <alignment horizontal="center" vertical="center" wrapText="1"/>
    </xf>
    <xf numFmtId="166" fontId="27" fillId="0" borderId="9" xfId="0" quotePrefix="1" applyNumberFormat="1" applyFont="1" applyBorder="1" applyAlignment="1">
      <alignment horizontal="center" vertical="center"/>
    </xf>
    <xf numFmtId="49" fontId="11" fillId="0" borderId="2" xfId="0" applyNumberFormat="1" applyFont="1" applyBorder="1" applyAlignment="1">
      <alignment horizontal="center" vertical="center"/>
    </xf>
    <xf numFmtId="0" fontId="31" fillId="0" borderId="0" xfId="0" applyFont="1" applyAlignment="1">
      <alignment horizontal="center" vertical="center"/>
    </xf>
    <xf numFmtId="0" fontId="32" fillId="0" borderId="0" xfId="0" applyFont="1"/>
    <xf numFmtId="0" fontId="30" fillId="2" borderId="0" xfId="0" applyFont="1" applyFill="1" applyAlignment="1">
      <alignment horizontal="center" vertical="center"/>
    </xf>
    <xf numFmtId="10" fontId="11" fillId="8" borderId="2" xfId="2" applyNumberFormat="1" applyFont="1" applyFill="1" applyBorder="1" applyAlignment="1">
      <alignment horizontal="center" vertical="center"/>
    </xf>
    <xf numFmtId="0" fontId="13" fillId="8" borderId="2" xfId="0" applyFont="1" applyFill="1" applyBorder="1" applyAlignment="1">
      <alignment horizontal="center" vertical="center"/>
    </xf>
    <xf numFmtId="10" fontId="19" fillId="8" borderId="1" xfId="0" applyNumberFormat="1" applyFont="1" applyFill="1" applyBorder="1" applyAlignment="1">
      <alignment horizontal="center" vertical="center"/>
    </xf>
    <xf numFmtId="0" fontId="7" fillId="8" borderId="2" xfId="0" applyFont="1" applyFill="1" applyBorder="1" applyAlignment="1">
      <alignment horizontal="center" vertical="center"/>
    </xf>
    <xf numFmtId="166" fontId="27" fillId="8" borderId="9" xfId="0" quotePrefix="1" applyNumberFormat="1" applyFont="1" applyFill="1" applyBorder="1" applyAlignment="1">
      <alignment horizontal="center" vertical="center"/>
    </xf>
    <xf numFmtId="166" fontId="1" fillId="8" borderId="9" xfId="0" quotePrefix="1" applyNumberFormat="1" applyFont="1" applyFill="1" applyBorder="1" applyAlignment="1">
      <alignment horizontal="center" vertical="center"/>
    </xf>
    <xf numFmtId="166" fontId="33" fillId="2" borderId="9" xfId="0" quotePrefix="1" applyNumberFormat="1" applyFont="1" applyFill="1" applyBorder="1" applyAlignment="1">
      <alignment horizontal="center" vertical="center"/>
    </xf>
    <xf numFmtId="164" fontId="11" fillId="2" borderId="2" xfId="0" applyNumberFormat="1" applyFont="1" applyFill="1" applyBorder="1" applyAlignment="1">
      <alignment horizontal="center" vertical="center"/>
    </xf>
    <xf numFmtId="2" fontId="11" fillId="2" borderId="2" xfId="0" applyNumberFormat="1" applyFont="1" applyFill="1" applyBorder="1" applyAlignment="1">
      <alignment horizontal="center" vertical="center"/>
    </xf>
    <xf numFmtId="0" fontId="35" fillId="0" borderId="0" xfId="0" quotePrefix="1" applyFont="1" applyAlignment="1">
      <alignment horizontal="left"/>
    </xf>
    <xf numFmtId="0" fontId="34" fillId="2" borderId="0" xfId="0" applyFont="1" applyFill="1" applyAlignment="1">
      <alignment horizontal="centerContinuous"/>
    </xf>
    <xf numFmtId="0" fontId="29" fillId="0" borderId="0" xfId="0" applyFont="1" applyAlignment="1">
      <alignment vertical="center"/>
    </xf>
    <xf numFmtId="0" fontId="0" fillId="11" borderId="9" xfId="0" applyFill="1" applyBorder="1"/>
    <xf numFmtId="165" fontId="1" fillId="11" borderId="9" xfId="0" quotePrefix="1" applyNumberFormat="1" applyFont="1" applyFill="1" applyBorder="1" applyAlignment="1">
      <alignment horizontal="center" vertical="center"/>
    </xf>
    <xf numFmtId="166" fontId="28" fillId="11" borderId="9" xfId="0" quotePrefix="1" applyNumberFormat="1" applyFont="1" applyFill="1" applyBorder="1" applyAlignment="1">
      <alignment horizontal="center" vertical="center"/>
    </xf>
    <xf numFmtId="0" fontId="7" fillId="2" borderId="0" xfId="0" quotePrefix="1" applyFont="1" applyFill="1" applyAlignment="1">
      <alignment horizontal="center" vertical="center" wrapText="1"/>
    </xf>
    <xf numFmtId="0" fontId="8" fillId="4" borderId="5" xfId="0" applyFont="1" applyFill="1" applyBorder="1" applyAlignment="1">
      <alignment horizontal="center" vertical="center" textRotation="90" wrapText="1"/>
    </xf>
    <xf numFmtId="0" fontId="8" fillId="4" borderId="1" xfId="0" applyFont="1" applyFill="1" applyBorder="1" applyAlignment="1">
      <alignment horizontal="center" vertical="center" textRotation="90" wrapText="1"/>
    </xf>
    <xf numFmtId="0" fontId="9" fillId="3" borderId="6" xfId="0" applyFont="1" applyFill="1" applyBorder="1" applyAlignment="1">
      <alignment horizontal="center" vertical="center"/>
    </xf>
    <xf numFmtId="0" fontId="9" fillId="3" borderId="3" xfId="0" applyFont="1" applyFill="1" applyBorder="1" applyAlignment="1">
      <alignment horizontal="center" vertical="center"/>
    </xf>
    <xf numFmtId="0" fontId="4" fillId="2" borderId="7" xfId="0" quotePrefix="1" applyFont="1" applyFill="1" applyBorder="1" applyAlignment="1">
      <alignment horizontal="center" vertical="center"/>
    </xf>
    <xf numFmtId="0" fontId="4" fillId="2" borderId="4"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3"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18" fontId="16" fillId="2" borderId="6" xfId="0" applyNumberFormat="1" applyFont="1" applyFill="1" applyBorder="1" applyAlignment="1">
      <alignment horizontal="center"/>
    </xf>
    <xf numFmtId="18" fontId="16" fillId="2" borderId="3" xfId="0" applyNumberFormat="1" applyFont="1" applyFill="1" applyBorder="1" applyAlignment="1">
      <alignment horizontal="center"/>
    </xf>
    <xf numFmtId="0" fontId="19" fillId="4" borderId="5" xfId="0" applyFont="1" applyFill="1" applyBorder="1" applyAlignment="1">
      <alignment horizontal="center" vertical="center" textRotation="90" wrapText="1"/>
    </xf>
    <xf numFmtId="0" fontId="19" fillId="4" borderId="1" xfId="0" applyFont="1" applyFill="1" applyBorder="1" applyAlignment="1">
      <alignment horizontal="center" vertical="center" textRotation="90" wrapText="1"/>
    </xf>
  </cellXfs>
  <cellStyles count="3">
    <cellStyle name="Excel Built-in Normal" xfId="1" xr:uid="{00000000-0005-0000-0000-000001000000}"/>
    <cellStyle name="Normal" xfId="0" builtinId="0"/>
    <cellStyle name="Percent" xfId="2" builtinId="5"/>
  </cellStyles>
  <dxfs count="43">
    <dxf>
      <font>
        <color theme="0" tint="-0.24994659260841701"/>
      </font>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theme="0" tint="-0.14996795556505021"/>
      </font>
    </dxf>
    <dxf>
      <font>
        <color theme="0" tint="-0.14996795556505021"/>
      </font>
    </dxf>
    <dxf>
      <font>
        <color theme="0" tint="-0.24994659260841701"/>
      </font>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theme="0" tint="-0.14996795556505021"/>
      </font>
    </dxf>
    <dxf>
      <font>
        <color theme="0" tint="-0.14996795556505021"/>
      </font>
    </dxf>
    <dxf>
      <font>
        <color theme="0" tint="-0.24994659260841701"/>
      </font>
    </dxf>
    <dxf>
      <font>
        <color theme="0" tint="-4.9989318521683403E-2"/>
      </font>
    </dxf>
  </dxfs>
  <tableStyles count="0" defaultTableStyle="TableStyleMedium9" defaultPivotStyle="PivotStyleLight16"/>
  <colors>
    <mruColors>
      <color rgb="FFADF729"/>
      <color rgb="FF4CD9FA"/>
      <color rgb="FFF48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364066</xdr:colOff>
      <xdr:row>9</xdr:row>
      <xdr:rowOff>42334</xdr:rowOff>
    </xdr:from>
    <xdr:to>
      <xdr:col>6</xdr:col>
      <xdr:colOff>537210</xdr:colOff>
      <xdr:row>14</xdr:row>
      <xdr:rowOff>20745</xdr:rowOff>
    </xdr:to>
    <xdr:cxnSp macro="">
      <xdr:nvCxnSpPr>
        <xdr:cNvPr id="2" name="Straight Arrow Connector 1">
          <a:extLst>
            <a:ext uri="{FF2B5EF4-FFF2-40B4-BE49-F238E27FC236}">
              <a16:creationId xmlns:a16="http://schemas.microsoft.com/office/drawing/2014/main" id="{00000000-0008-0000-0600-000002000000}"/>
            </a:ext>
          </a:extLst>
        </xdr:cNvPr>
        <xdr:cNvCxnSpPr/>
      </xdr:nvCxnSpPr>
      <xdr:spPr>
        <a:xfrm flipH="1" flipV="1">
          <a:off x="6341533" y="2548467"/>
          <a:ext cx="173144" cy="1087545"/>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545677</xdr:colOff>
      <xdr:row>9</xdr:row>
      <xdr:rowOff>59267</xdr:rowOff>
    </xdr:from>
    <xdr:to>
      <xdr:col>7</xdr:col>
      <xdr:colOff>296333</xdr:colOff>
      <xdr:row>13</xdr:row>
      <xdr:rowOff>179707</xdr:rowOff>
    </xdr:to>
    <xdr:cxnSp macro="">
      <xdr:nvCxnSpPr>
        <xdr:cNvPr id="3" name="Straight Arrow Connector 2">
          <a:extLst>
            <a:ext uri="{FF2B5EF4-FFF2-40B4-BE49-F238E27FC236}">
              <a16:creationId xmlns:a16="http://schemas.microsoft.com/office/drawing/2014/main" id="{00000000-0008-0000-0600-000003000000}"/>
            </a:ext>
          </a:extLst>
        </xdr:cNvPr>
        <xdr:cNvCxnSpPr/>
      </xdr:nvCxnSpPr>
      <xdr:spPr>
        <a:xfrm flipV="1">
          <a:off x="6523144" y="2565400"/>
          <a:ext cx="385656" cy="103484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294005</xdr:colOff>
      <xdr:row>13</xdr:row>
      <xdr:rowOff>184574</xdr:rowOff>
    </xdr:from>
    <xdr:to>
      <xdr:col>17</xdr:col>
      <xdr:colOff>233045</xdr:colOff>
      <xdr:row>19</xdr:row>
      <xdr:rowOff>132928</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8896138" y="3605107"/>
          <a:ext cx="2860040" cy="11167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400" b="1"/>
            <a:t>Enter Jump Faults and </a:t>
          </a:r>
          <a:r>
            <a:rPr lang="en-AU" sz="1400" b="1" baseline="0"/>
            <a:t>SJ time.  </a:t>
          </a:r>
        </a:p>
        <a:p>
          <a:pPr algn="ctr"/>
          <a:r>
            <a:rPr lang="en-AU" sz="1400" b="1" baseline="0"/>
            <a:t>Worksheet will calculate Time Faults.   </a:t>
          </a:r>
        </a:p>
        <a:p>
          <a:pPr algn="ctr"/>
          <a:r>
            <a:rPr lang="en-AU" sz="1100" b="1" baseline="0">
              <a:solidFill>
                <a:srgbClr val="0070C0"/>
              </a:solidFill>
            </a:rPr>
            <a:t>Will show "Time" in time faults if missing SJ time or course time</a:t>
          </a:r>
        </a:p>
      </xdr:txBody>
    </xdr:sp>
    <xdr:clientData/>
  </xdr:twoCellAnchor>
  <xdr:twoCellAnchor>
    <xdr:from>
      <xdr:col>12</xdr:col>
      <xdr:colOff>255905</xdr:colOff>
      <xdr:row>9</xdr:row>
      <xdr:rowOff>33867</xdr:rowOff>
    </xdr:from>
    <xdr:to>
      <xdr:col>13</xdr:col>
      <xdr:colOff>438044</xdr:colOff>
      <xdr:row>13</xdr:row>
      <xdr:rowOff>186479</xdr:rowOff>
    </xdr:to>
    <xdr:cxnSp macro="">
      <xdr:nvCxnSpPr>
        <xdr:cNvPr id="5" name="Straight Arrow Connector 4">
          <a:extLst>
            <a:ext uri="{FF2B5EF4-FFF2-40B4-BE49-F238E27FC236}">
              <a16:creationId xmlns:a16="http://schemas.microsoft.com/office/drawing/2014/main" id="{00000000-0008-0000-0600-000005000000}"/>
            </a:ext>
          </a:extLst>
        </xdr:cNvPr>
        <xdr:cNvCxnSpPr>
          <a:stCxn id="4" idx="0"/>
        </xdr:cNvCxnSpPr>
      </xdr:nvCxnSpPr>
      <xdr:spPr>
        <a:xfrm flipH="1" flipV="1">
          <a:off x="9645438" y="2540000"/>
          <a:ext cx="681673" cy="106701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255905</xdr:colOff>
      <xdr:row>9</xdr:row>
      <xdr:rowOff>27305</xdr:rowOff>
    </xdr:from>
    <xdr:to>
      <xdr:col>13</xdr:col>
      <xdr:colOff>438044</xdr:colOff>
      <xdr:row>13</xdr:row>
      <xdr:rowOff>186479</xdr:rowOff>
    </xdr:to>
    <xdr:cxnSp macro="">
      <xdr:nvCxnSpPr>
        <xdr:cNvPr id="6" name="Straight Arrow Connector 5">
          <a:extLst>
            <a:ext uri="{FF2B5EF4-FFF2-40B4-BE49-F238E27FC236}">
              <a16:creationId xmlns:a16="http://schemas.microsoft.com/office/drawing/2014/main" id="{00000000-0008-0000-0600-000006000000}"/>
            </a:ext>
          </a:extLst>
        </xdr:cNvPr>
        <xdr:cNvCxnSpPr>
          <a:stCxn id="4" idx="0"/>
        </xdr:cNvCxnSpPr>
      </xdr:nvCxnSpPr>
      <xdr:spPr>
        <a:xfrm flipH="1" flipV="1">
          <a:off x="10144972" y="2533438"/>
          <a:ext cx="182139" cy="107357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1721697</xdr:colOff>
      <xdr:row>13</xdr:row>
      <xdr:rowOff>184574</xdr:rowOff>
    </xdr:from>
    <xdr:to>
      <xdr:col>8</xdr:col>
      <xdr:colOff>179706</xdr:colOff>
      <xdr:row>17</xdr:row>
      <xdr:rowOff>176106</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4066964" y="3605107"/>
          <a:ext cx="3360209" cy="770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400" b="1"/>
            <a:t>Enter "Checked" Dressage scores and</a:t>
          </a:r>
          <a:r>
            <a:rPr lang="en-AU" sz="1400" b="1" baseline="0"/>
            <a:t> worksheet will calculate aggregates</a:t>
          </a:r>
        </a:p>
        <a:p>
          <a:pPr algn="ctr"/>
          <a:r>
            <a:rPr lang="en-AU" sz="1100" b="1" baseline="0">
              <a:solidFill>
                <a:srgbClr val="0070C0"/>
              </a:solidFill>
              <a:effectLst/>
              <a:latin typeface="+mn-lt"/>
              <a:ea typeface="+mn-ea"/>
              <a:cs typeface="+mn-cs"/>
            </a:rPr>
            <a:t>Will show "TEST" if missing MAX test value</a:t>
          </a:r>
          <a:endParaRPr lang="en-AU" sz="1400" b="1">
            <a:solidFill>
              <a:srgbClr val="0070C0"/>
            </a:solidFill>
          </a:endParaRPr>
        </a:p>
      </xdr:txBody>
    </xdr:sp>
    <xdr:clientData/>
  </xdr:twoCellAnchor>
  <xdr:twoCellAnchor>
    <xdr:from>
      <xdr:col>22</xdr:col>
      <xdr:colOff>150285</xdr:colOff>
      <xdr:row>13</xdr:row>
      <xdr:rowOff>184574</xdr:rowOff>
    </xdr:from>
    <xdr:to>
      <xdr:col>25</xdr:col>
      <xdr:colOff>591820</xdr:colOff>
      <xdr:row>18</xdr:row>
      <xdr:rowOff>130599</xdr:rowOff>
    </xdr:to>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14010218" y="3605107"/>
          <a:ext cx="1745402" cy="919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200" b="1"/>
            <a:t>Enter maximum Dressage</a:t>
          </a:r>
          <a:r>
            <a:rPr lang="en-AU" sz="1200" b="1" baseline="0"/>
            <a:t> Test score to calculate Dressage score and "State Qualifying"</a:t>
          </a:r>
          <a:endParaRPr lang="en-AU" sz="1200" b="1"/>
        </a:p>
      </xdr:txBody>
    </xdr:sp>
    <xdr:clientData/>
  </xdr:twoCellAnchor>
  <xdr:twoCellAnchor>
    <xdr:from>
      <xdr:col>24</xdr:col>
      <xdr:colOff>353695</xdr:colOff>
      <xdr:row>9</xdr:row>
      <xdr:rowOff>42334</xdr:rowOff>
    </xdr:from>
    <xdr:to>
      <xdr:col>24</xdr:col>
      <xdr:colOff>372957</xdr:colOff>
      <xdr:row>13</xdr:row>
      <xdr:rowOff>186479</xdr:rowOff>
    </xdr:to>
    <xdr:cxnSp macro="">
      <xdr:nvCxnSpPr>
        <xdr:cNvPr id="13" name="Straight Arrow Connector 12">
          <a:extLst>
            <a:ext uri="{FF2B5EF4-FFF2-40B4-BE49-F238E27FC236}">
              <a16:creationId xmlns:a16="http://schemas.microsoft.com/office/drawing/2014/main" id="{00000000-0008-0000-0600-00000D000000}"/>
            </a:ext>
          </a:extLst>
        </xdr:cNvPr>
        <xdr:cNvCxnSpPr>
          <a:stCxn id="12" idx="0"/>
        </xdr:cNvCxnSpPr>
      </xdr:nvCxnSpPr>
      <xdr:spPr>
        <a:xfrm flipH="1" flipV="1">
          <a:off x="14865562" y="2548467"/>
          <a:ext cx="19262" cy="1058545"/>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651933</xdr:colOff>
      <xdr:row>13</xdr:row>
      <xdr:rowOff>184574</xdr:rowOff>
    </xdr:from>
    <xdr:to>
      <xdr:col>28</xdr:col>
      <xdr:colOff>269028</xdr:colOff>
      <xdr:row>17</xdr:row>
      <xdr:rowOff>178225</xdr:rowOff>
    </xdr:to>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15815733" y="3605107"/>
          <a:ext cx="1682962" cy="772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200" b="1"/>
            <a:t>Enter SJ Course Time to</a:t>
          </a:r>
          <a:r>
            <a:rPr lang="en-AU" sz="1200" b="1" baseline="0"/>
            <a:t> calculate any time penalties</a:t>
          </a:r>
          <a:endParaRPr lang="en-AU" sz="1200" b="1"/>
        </a:p>
      </xdr:txBody>
    </xdr:sp>
    <xdr:clientData/>
  </xdr:twoCellAnchor>
  <xdr:twoCellAnchor>
    <xdr:from>
      <xdr:col>25</xdr:col>
      <xdr:colOff>484505</xdr:colOff>
      <xdr:row>9</xdr:row>
      <xdr:rowOff>6562</xdr:rowOff>
    </xdr:from>
    <xdr:to>
      <xdr:col>27</xdr:col>
      <xdr:colOff>79481</xdr:colOff>
      <xdr:row>13</xdr:row>
      <xdr:rowOff>186479</xdr:rowOff>
    </xdr:to>
    <xdr:cxnSp macro="">
      <xdr:nvCxnSpPr>
        <xdr:cNvPr id="16" name="Straight Arrow Connector 15">
          <a:extLst>
            <a:ext uri="{FF2B5EF4-FFF2-40B4-BE49-F238E27FC236}">
              <a16:creationId xmlns:a16="http://schemas.microsoft.com/office/drawing/2014/main" id="{00000000-0008-0000-0600-000010000000}"/>
            </a:ext>
          </a:extLst>
        </xdr:cNvPr>
        <xdr:cNvCxnSpPr>
          <a:stCxn id="15" idx="0"/>
        </xdr:cNvCxnSpPr>
      </xdr:nvCxnSpPr>
      <xdr:spPr>
        <a:xfrm flipH="1" flipV="1">
          <a:off x="15648305" y="2512695"/>
          <a:ext cx="1008909" cy="109431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334010</xdr:colOff>
      <xdr:row>13</xdr:row>
      <xdr:rowOff>184574</xdr:rowOff>
    </xdr:from>
    <xdr:to>
      <xdr:col>21</xdr:col>
      <xdr:colOff>429470</xdr:colOff>
      <xdr:row>18</xdr:row>
      <xdr:rowOff>156422</xdr:rowOff>
    </xdr:to>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11857143" y="3605107"/>
          <a:ext cx="1907327" cy="9455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200" b="1"/>
            <a:t>Enter Placings manually and sort class.</a:t>
          </a:r>
        </a:p>
        <a:p>
          <a:pPr algn="ctr"/>
          <a:r>
            <a:rPr lang="en-AU" sz="1200" b="1"/>
            <a:t>Include "entire row</a:t>
          </a:r>
        </a:p>
        <a:p>
          <a:pPr algn="ctr"/>
          <a:r>
            <a:rPr lang="en-AU" sz="1200" b="1"/>
            <a:t>(see below) when sorting</a:t>
          </a:r>
        </a:p>
      </xdr:txBody>
    </xdr:sp>
    <xdr:clientData/>
  </xdr:twoCellAnchor>
  <xdr:twoCellAnchor editAs="oneCell">
    <xdr:from>
      <xdr:col>4</xdr:col>
      <xdr:colOff>560705</xdr:colOff>
      <xdr:row>20</xdr:row>
      <xdr:rowOff>3810</xdr:rowOff>
    </xdr:from>
    <xdr:to>
      <xdr:col>26</xdr:col>
      <xdr:colOff>7724</xdr:colOff>
      <xdr:row>37</xdr:row>
      <xdr:rowOff>16325</xdr:rowOff>
    </xdr:to>
    <xdr:pic>
      <xdr:nvPicPr>
        <xdr:cNvPr id="9" name="Picture 8">
          <a:extLst>
            <a:ext uri="{FF2B5EF4-FFF2-40B4-BE49-F238E27FC236}">
              <a16:creationId xmlns:a16="http://schemas.microsoft.com/office/drawing/2014/main" id="{94B193DD-68D3-5611-3D75-81D2D241A155}"/>
            </a:ext>
          </a:extLst>
        </xdr:cNvPr>
        <xdr:cNvPicPr>
          <a:picLocks noChangeAspect="1"/>
        </xdr:cNvPicPr>
      </xdr:nvPicPr>
      <xdr:blipFill>
        <a:blip xmlns:r="http://schemas.openxmlformats.org/officeDocument/2006/relationships" r:embed="rId1"/>
        <a:stretch>
          <a:fillRect/>
        </a:stretch>
      </xdr:blipFill>
      <xdr:spPr>
        <a:xfrm>
          <a:off x="4853305" y="4922943"/>
          <a:ext cx="10987086" cy="2747249"/>
        </a:xfrm>
        <a:prstGeom prst="rect">
          <a:avLst/>
        </a:prstGeom>
      </xdr:spPr>
    </xdr:pic>
    <xdr:clientData/>
  </xdr:twoCellAnchor>
  <xdr:twoCellAnchor>
    <xdr:from>
      <xdr:col>21</xdr:col>
      <xdr:colOff>51015</xdr:colOff>
      <xdr:row>1</xdr:row>
      <xdr:rowOff>125305</xdr:rowOff>
    </xdr:from>
    <xdr:to>
      <xdr:col>27</xdr:col>
      <xdr:colOff>93135</xdr:colOff>
      <xdr:row>5</xdr:row>
      <xdr:rowOff>249344</xdr:rowOff>
    </xdr:to>
    <xdr:sp macro="" textlink="">
      <xdr:nvSpPr>
        <xdr:cNvPr id="25" name="TextBox 24">
          <a:extLst>
            <a:ext uri="{FF2B5EF4-FFF2-40B4-BE49-F238E27FC236}">
              <a16:creationId xmlns:a16="http://schemas.microsoft.com/office/drawing/2014/main" id="{A34E2AA3-0559-7FFA-F868-9C758F6E3797}"/>
            </a:ext>
          </a:extLst>
        </xdr:cNvPr>
        <xdr:cNvSpPr txBox="1"/>
      </xdr:nvSpPr>
      <xdr:spPr>
        <a:xfrm>
          <a:off x="13386015" y="430105"/>
          <a:ext cx="3284853" cy="1013039"/>
        </a:xfrm>
        <a:prstGeom prst="rect">
          <a:avLst/>
        </a:prstGeom>
        <a:solidFill>
          <a:schemeClr val="accent1">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600" b="1">
              <a:solidFill>
                <a:srgbClr val="0070C0"/>
              </a:solidFill>
            </a:rPr>
            <a:t>State Qualifying - DR Score equal or better than 55%  &amp; no more than 4 penalties </a:t>
          </a:r>
          <a:r>
            <a:rPr lang="en-AU" sz="1200" b="1">
              <a:solidFill>
                <a:srgbClr val="0070C0"/>
              </a:solidFill>
            </a:rPr>
            <a:t>[jumping &amp; time] </a:t>
          </a:r>
          <a:r>
            <a:rPr lang="en-AU" sz="1600" b="1">
              <a:solidFill>
                <a:srgbClr val="0070C0"/>
              </a:solidFill>
            </a:rPr>
            <a:t>in SJ phase</a:t>
          </a:r>
        </a:p>
      </xdr:txBody>
    </xdr:sp>
    <xdr:clientData/>
  </xdr:twoCellAnchor>
  <xdr:twoCellAnchor>
    <xdr:from>
      <xdr:col>27</xdr:col>
      <xdr:colOff>359410</xdr:colOff>
      <xdr:row>8</xdr:row>
      <xdr:rowOff>153244</xdr:rowOff>
    </xdr:from>
    <xdr:to>
      <xdr:col>30</xdr:col>
      <xdr:colOff>274744</xdr:colOff>
      <xdr:row>11</xdr:row>
      <xdr:rowOff>230504</xdr:rowOff>
    </xdr:to>
    <xdr:sp macro="" textlink="">
      <xdr:nvSpPr>
        <xdr:cNvPr id="8" name="TextBox 7">
          <a:extLst>
            <a:ext uri="{FF2B5EF4-FFF2-40B4-BE49-F238E27FC236}">
              <a16:creationId xmlns:a16="http://schemas.microsoft.com/office/drawing/2014/main" id="{A6448449-3970-47E2-89F3-F48B50572358}"/>
            </a:ext>
          </a:extLst>
        </xdr:cNvPr>
        <xdr:cNvSpPr txBox="1"/>
      </xdr:nvSpPr>
      <xdr:spPr>
        <a:xfrm>
          <a:off x="16937143" y="2430777"/>
          <a:ext cx="2286001" cy="76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1200" b="1"/>
            <a:t>Championship countback if needed.</a:t>
          </a:r>
        </a:p>
        <a:p>
          <a:pPr algn="ctr"/>
          <a:r>
            <a:rPr lang="en-AU" sz="1200" b="1">
              <a:solidFill>
                <a:srgbClr val="FF0000"/>
              </a:solidFill>
            </a:rPr>
            <a:t>"Closest to Optimum SJ time"</a:t>
          </a:r>
        </a:p>
      </xdr:txBody>
    </xdr:sp>
    <xdr:clientData/>
  </xdr:twoCellAnchor>
  <xdr:twoCellAnchor>
    <xdr:from>
      <xdr:col>26</xdr:col>
      <xdr:colOff>626533</xdr:colOff>
      <xdr:row>8</xdr:row>
      <xdr:rowOff>127000</xdr:rowOff>
    </xdr:from>
    <xdr:to>
      <xdr:col>27</xdr:col>
      <xdr:colOff>363220</xdr:colOff>
      <xdr:row>10</xdr:row>
      <xdr:rowOff>77574</xdr:rowOff>
    </xdr:to>
    <xdr:cxnSp macro="">
      <xdr:nvCxnSpPr>
        <xdr:cNvPr id="10" name="Straight Arrow Connector 9">
          <a:extLst>
            <a:ext uri="{FF2B5EF4-FFF2-40B4-BE49-F238E27FC236}">
              <a16:creationId xmlns:a16="http://schemas.microsoft.com/office/drawing/2014/main" id="{0855330D-0957-4252-BE05-822B3E770DD6}"/>
            </a:ext>
          </a:extLst>
        </xdr:cNvPr>
        <xdr:cNvCxnSpPr>
          <a:stCxn id="8" idx="1"/>
        </xdr:cNvCxnSpPr>
      </xdr:nvCxnSpPr>
      <xdr:spPr>
        <a:xfrm flipH="1" flipV="1">
          <a:off x="16459200" y="2404533"/>
          <a:ext cx="481753" cy="40777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253153</xdr:colOff>
      <xdr:row>9</xdr:row>
      <xdr:rowOff>71544</xdr:rowOff>
    </xdr:from>
    <xdr:to>
      <xdr:col>19</xdr:col>
      <xdr:colOff>26140</xdr:colOff>
      <xdr:row>13</xdr:row>
      <xdr:rowOff>186479</xdr:rowOff>
    </xdr:to>
    <xdr:cxnSp macro="">
      <xdr:nvCxnSpPr>
        <xdr:cNvPr id="18" name="Straight Arrow Connector 17">
          <a:extLst>
            <a:ext uri="{FF2B5EF4-FFF2-40B4-BE49-F238E27FC236}">
              <a16:creationId xmlns:a16="http://schemas.microsoft.com/office/drawing/2014/main" id="{C75C6768-FFAE-4BBA-8221-DC7FED223A88}"/>
            </a:ext>
          </a:extLst>
        </xdr:cNvPr>
        <xdr:cNvCxnSpPr>
          <a:stCxn id="17" idx="0"/>
        </xdr:cNvCxnSpPr>
      </xdr:nvCxnSpPr>
      <xdr:spPr>
        <a:xfrm flipH="1" flipV="1">
          <a:off x="12521353" y="2577677"/>
          <a:ext cx="289454" cy="1029335"/>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267123</xdr:colOff>
      <xdr:row>13</xdr:row>
      <xdr:rowOff>184574</xdr:rowOff>
    </xdr:from>
    <xdr:to>
      <xdr:col>10</xdr:col>
      <xdr:colOff>223944</xdr:colOff>
      <xdr:row>18</xdr:row>
      <xdr:rowOff>20743</xdr:rowOff>
    </xdr:to>
    <xdr:sp macro="" textlink="">
      <xdr:nvSpPr>
        <xdr:cNvPr id="29" name="TextBox 28">
          <a:extLst>
            <a:ext uri="{FF2B5EF4-FFF2-40B4-BE49-F238E27FC236}">
              <a16:creationId xmlns:a16="http://schemas.microsoft.com/office/drawing/2014/main" id="{43AD76E5-AD3F-B572-58C7-23E4FF682421}"/>
            </a:ext>
          </a:extLst>
        </xdr:cNvPr>
        <xdr:cNvSpPr txBox="1"/>
      </xdr:nvSpPr>
      <xdr:spPr>
        <a:xfrm>
          <a:off x="7514590" y="3605107"/>
          <a:ext cx="1311487" cy="809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100" b="1"/>
            <a:t>If shows "</a:t>
          </a:r>
          <a:r>
            <a:rPr lang="en-AU" sz="1100" b="1">
              <a:solidFill>
                <a:srgbClr val="FF0000"/>
              </a:solidFill>
            </a:rPr>
            <a:t>test</a:t>
          </a:r>
          <a:r>
            <a:rPr lang="en-AU" sz="1100" b="1"/>
            <a:t>"then</a:t>
          </a:r>
          <a:r>
            <a:rPr lang="en-AU" sz="1100" b="1" baseline="0"/>
            <a:t> enter Max Dressage Test value</a:t>
          </a:r>
          <a:endParaRPr lang="en-AU" sz="1100" b="1"/>
        </a:p>
      </xdr:txBody>
    </xdr:sp>
    <xdr:clientData/>
  </xdr:twoCellAnchor>
  <xdr:twoCellAnchor>
    <xdr:from>
      <xdr:col>9</xdr:col>
      <xdr:colOff>245534</xdr:colOff>
      <xdr:row>10</xdr:row>
      <xdr:rowOff>4657</xdr:rowOff>
    </xdr:from>
    <xdr:to>
      <xdr:col>10</xdr:col>
      <xdr:colOff>152400</xdr:colOff>
      <xdr:row>13</xdr:row>
      <xdr:rowOff>186479</xdr:rowOff>
    </xdr:to>
    <xdr:cxnSp macro="">
      <xdr:nvCxnSpPr>
        <xdr:cNvPr id="32" name="Straight Arrow Connector 31">
          <a:extLst>
            <a:ext uri="{FF2B5EF4-FFF2-40B4-BE49-F238E27FC236}">
              <a16:creationId xmlns:a16="http://schemas.microsoft.com/office/drawing/2014/main" id="{FDC81A2F-49F5-457D-8CC2-E615A010700F}"/>
            </a:ext>
          </a:extLst>
        </xdr:cNvPr>
        <xdr:cNvCxnSpPr>
          <a:stCxn id="29" idx="0"/>
        </xdr:cNvCxnSpPr>
      </xdr:nvCxnSpPr>
      <xdr:spPr>
        <a:xfrm flipV="1">
          <a:off x="8170334" y="2739390"/>
          <a:ext cx="584199" cy="86762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355600</xdr:colOff>
      <xdr:row>21</xdr:row>
      <xdr:rowOff>67733</xdr:rowOff>
    </xdr:from>
    <xdr:to>
      <xdr:col>4</xdr:col>
      <xdr:colOff>389466</xdr:colOff>
      <xdr:row>31</xdr:row>
      <xdr:rowOff>50800</xdr:rowOff>
    </xdr:to>
    <xdr:grpSp>
      <xdr:nvGrpSpPr>
        <xdr:cNvPr id="19" name="Group 18">
          <a:extLst>
            <a:ext uri="{FF2B5EF4-FFF2-40B4-BE49-F238E27FC236}">
              <a16:creationId xmlns:a16="http://schemas.microsoft.com/office/drawing/2014/main" id="{485EB031-1BB2-4AD1-B4C9-0E7071BE6AC0}"/>
            </a:ext>
          </a:extLst>
        </xdr:cNvPr>
        <xdr:cNvGrpSpPr/>
      </xdr:nvGrpSpPr>
      <xdr:grpSpPr>
        <a:xfrm>
          <a:off x="677333" y="5122333"/>
          <a:ext cx="4114800" cy="1676400"/>
          <a:chOff x="952500" y="10553700"/>
          <a:chExt cx="4114800" cy="1676400"/>
        </a:xfrm>
      </xdr:grpSpPr>
      <xdr:pic>
        <xdr:nvPicPr>
          <xdr:cNvPr id="20" name="Picture 19">
            <a:extLst>
              <a:ext uri="{FF2B5EF4-FFF2-40B4-BE49-F238E27FC236}">
                <a16:creationId xmlns:a16="http://schemas.microsoft.com/office/drawing/2014/main" id="{F745B72E-C1AE-DD47-1022-77F6772C7B3E}"/>
              </a:ext>
            </a:extLst>
          </xdr:cNvPr>
          <xdr:cNvPicPr>
            <a:picLocks noChangeAspect="1"/>
          </xdr:cNvPicPr>
        </xdr:nvPicPr>
        <xdr:blipFill>
          <a:blip xmlns:r="http://schemas.openxmlformats.org/officeDocument/2006/relationships" r:embed="rId2"/>
          <a:stretch>
            <a:fillRect/>
          </a:stretch>
        </xdr:blipFill>
        <xdr:spPr>
          <a:xfrm>
            <a:off x="962025" y="10629900"/>
            <a:ext cx="2034716" cy="1585097"/>
          </a:xfrm>
          <a:prstGeom prst="rect">
            <a:avLst/>
          </a:prstGeom>
        </xdr:spPr>
      </xdr:pic>
      <xdr:sp macro="" textlink="">
        <xdr:nvSpPr>
          <xdr:cNvPr id="21" name="TextBox 20">
            <a:extLst>
              <a:ext uri="{FF2B5EF4-FFF2-40B4-BE49-F238E27FC236}">
                <a16:creationId xmlns:a16="http://schemas.microsoft.com/office/drawing/2014/main" id="{69A6CD59-4B3E-1CF6-42F9-A65A19D730BB}"/>
              </a:ext>
            </a:extLst>
          </xdr:cNvPr>
          <xdr:cNvSpPr txBox="1"/>
        </xdr:nvSpPr>
        <xdr:spPr>
          <a:xfrm>
            <a:off x="3114676" y="10744199"/>
            <a:ext cx="1790700" cy="13620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t>The first time you save the workbook it will automatically create a </a:t>
            </a:r>
            <a:r>
              <a:rPr lang="en-AU" sz="1100" b="1">
                <a:solidFill>
                  <a:srgbClr val="0070C0"/>
                </a:solidFill>
              </a:rPr>
              <a:t>BACKUP</a:t>
            </a:r>
            <a:r>
              <a:rPr lang="en-AU" sz="1100" b="1"/>
              <a:t> copy file.</a:t>
            </a:r>
          </a:p>
          <a:p>
            <a:pPr algn="ctr"/>
            <a:r>
              <a:rPr lang="en-AU" sz="1100" b="1"/>
              <a:t>SAVE</a:t>
            </a:r>
            <a:r>
              <a:rPr lang="en-AU" sz="1100" b="1" baseline="0"/>
              <a:t> OFTEN</a:t>
            </a:r>
          </a:p>
          <a:p>
            <a:pPr algn="ctr"/>
            <a:r>
              <a:rPr lang="en-AU" sz="1100" b="1" baseline="0"/>
              <a:t>You never know when you may need that backup file.</a:t>
            </a:r>
            <a:endParaRPr lang="en-AU" sz="1100" b="1"/>
          </a:p>
        </xdr:txBody>
      </xdr:sp>
      <xdr:sp macro="" textlink="">
        <xdr:nvSpPr>
          <xdr:cNvPr id="22" name="Rectangle 21">
            <a:extLst>
              <a:ext uri="{FF2B5EF4-FFF2-40B4-BE49-F238E27FC236}">
                <a16:creationId xmlns:a16="http://schemas.microsoft.com/office/drawing/2014/main" id="{E8230B20-72C5-7E5C-000B-ADB4456DD90E}"/>
              </a:ext>
            </a:extLst>
          </xdr:cNvPr>
          <xdr:cNvSpPr/>
        </xdr:nvSpPr>
        <xdr:spPr>
          <a:xfrm>
            <a:off x="952500" y="10553700"/>
            <a:ext cx="4114800" cy="16764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486409</xdr:colOff>
      <xdr:row>3</xdr:row>
      <xdr:rowOff>8468</xdr:rowOff>
    </xdr:from>
    <xdr:to>
      <xdr:col>6</xdr:col>
      <xdr:colOff>702732</xdr:colOff>
      <xdr:row>4</xdr:row>
      <xdr:rowOff>212779</xdr:rowOff>
    </xdr:to>
    <xdr:sp macro="" textlink="">
      <xdr:nvSpPr>
        <xdr:cNvPr id="2" name="Text Box 1">
          <a:extLst>
            <a:ext uri="{FF2B5EF4-FFF2-40B4-BE49-F238E27FC236}">
              <a16:creationId xmlns:a16="http://schemas.microsoft.com/office/drawing/2014/main" id="{6B8441C6-364C-4E93-AE20-C378E74AEE84}"/>
            </a:ext>
          </a:extLst>
        </xdr:cNvPr>
        <xdr:cNvSpPr txBox="1">
          <a:spLocks noChangeArrowheads="1"/>
        </xdr:cNvSpPr>
      </xdr:nvSpPr>
      <xdr:spPr bwMode="auto">
        <a:xfrm>
          <a:off x="672676" y="533401"/>
          <a:ext cx="5372523" cy="399045"/>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2000" b="1" i="0" strike="noStrike">
              <a:solidFill>
                <a:srgbClr val="000000"/>
              </a:solidFill>
              <a:latin typeface="Arial Narrow"/>
            </a:rPr>
            <a:t>COMBINED TRAINING - </a:t>
          </a:r>
          <a:r>
            <a:rPr lang="en-AU" sz="2000" b="1" i="0" strike="noStrike">
              <a:solidFill>
                <a:srgbClr val="FF0000"/>
              </a:solidFill>
              <a:latin typeface="Arial Narrow"/>
            </a:rPr>
            <a:t>Phase 1</a:t>
          </a:r>
          <a:r>
            <a:rPr lang="en-AU" sz="2000" b="1" i="0" strike="noStrike">
              <a:solidFill>
                <a:srgbClr val="000000"/>
              </a:solidFill>
              <a:latin typeface="Arial Narrow"/>
            </a:rPr>
            <a:t> after Dressage</a:t>
          </a:r>
        </a:p>
        <a:p>
          <a:pPr algn="l" rtl="0">
            <a:defRPr sz="1000"/>
          </a:pPr>
          <a:endParaRPr lang="en-AU" sz="1600" b="1" i="0" strike="noStrike">
            <a:solidFill>
              <a:srgbClr val="000000"/>
            </a:solidFill>
            <a:latin typeface="Arial"/>
            <a:cs typeface="Arial"/>
          </a:endParaRPr>
        </a:p>
      </xdr:txBody>
    </xdr:sp>
    <xdr:clientData/>
  </xdr:twoCellAnchor>
  <xdr:twoCellAnchor>
    <xdr:from>
      <xdr:col>2</xdr:col>
      <xdr:colOff>251249</xdr:colOff>
      <xdr:row>14</xdr:row>
      <xdr:rowOff>66886</xdr:rowOff>
    </xdr:from>
    <xdr:to>
      <xdr:col>12</xdr:col>
      <xdr:colOff>44240</xdr:colOff>
      <xdr:row>16</xdr:row>
      <xdr:rowOff>71543</xdr:rowOff>
    </xdr:to>
    <xdr:sp macro="" textlink="">
      <xdr:nvSpPr>
        <xdr:cNvPr id="5" name="TextBox 4">
          <a:extLst>
            <a:ext uri="{FF2B5EF4-FFF2-40B4-BE49-F238E27FC236}">
              <a16:creationId xmlns:a16="http://schemas.microsoft.com/office/drawing/2014/main" id="{E5DCCC12-C292-49EF-806E-4E9567D6E469}"/>
            </a:ext>
          </a:extLst>
        </xdr:cNvPr>
        <xdr:cNvSpPr txBox="1"/>
      </xdr:nvSpPr>
      <xdr:spPr>
        <a:xfrm>
          <a:off x="928582" y="3800686"/>
          <a:ext cx="9114791" cy="42799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b="1"/>
            <a:t>Enter "checked"</a:t>
          </a:r>
          <a:r>
            <a:rPr lang="en-AU" sz="1200" b="1" baseline="0"/>
            <a:t> Dressage scores from test sheets  - the percentage to 2 decimal places is calculated.  </a:t>
          </a:r>
        </a:p>
        <a:p>
          <a:pPr algn="ctr"/>
          <a:r>
            <a:rPr lang="en-AU" sz="1200" b="1" baseline="0"/>
            <a:t>If only one judge </a:t>
          </a:r>
          <a:r>
            <a:rPr lang="en-AU" sz="1200" b="1" baseline="0">
              <a:solidFill>
                <a:srgbClr val="FF0000"/>
              </a:solidFill>
            </a:rPr>
            <a:t>DO NOT </a:t>
          </a:r>
          <a:r>
            <a:rPr lang="en-AU" sz="1200" b="1" baseline="0"/>
            <a:t>enter zero in SL Judge column (leave blank).    Entering zero will impact the Test and championship average.</a:t>
          </a:r>
        </a:p>
      </xdr:txBody>
    </xdr:sp>
    <xdr:clientData/>
  </xdr:twoCellAnchor>
  <xdr:twoCellAnchor>
    <xdr:from>
      <xdr:col>4</xdr:col>
      <xdr:colOff>1183640</xdr:colOff>
      <xdr:row>29</xdr:row>
      <xdr:rowOff>101813</xdr:rowOff>
    </xdr:from>
    <xdr:to>
      <xdr:col>27</xdr:col>
      <xdr:colOff>175895</xdr:colOff>
      <xdr:row>31</xdr:row>
      <xdr:rowOff>72391</xdr:rowOff>
    </xdr:to>
    <xdr:sp macro="" textlink="">
      <xdr:nvSpPr>
        <xdr:cNvPr id="7" name="TextBox 6">
          <a:extLst>
            <a:ext uri="{FF2B5EF4-FFF2-40B4-BE49-F238E27FC236}">
              <a16:creationId xmlns:a16="http://schemas.microsoft.com/office/drawing/2014/main" id="{BCCBE732-6790-48F6-9684-34916573A7A8}"/>
            </a:ext>
          </a:extLst>
        </xdr:cNvPr>
        <xdr:cNvSpPr txBox="1"/>
      </xdr:nvSpPr>
      <xdr:spPr>
        <a:xfrm>
          <a:off x="3969173" y="7425480"/>
          <a:ext cx="12784455" cy="29231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b="1"/>
            <a:t>Enter show jump round time and any faults to calculate "Total Faults".</a:t>
          </a:r>
          <a:r>
            <a:rPr lang="en-AU" sz="1200" b="1" baseline="0"/>
            <a:t>  Total faults added to DR penalty points to arive at Total score.     Once all results are entered, sort group and place riders.</a:t>
          </a:r>
        </a:p>
      </xdr:txBody>
    </xdr:sp>
    <xdr:clientData/>
  </xdr:twoCellAnchor>
  <xdr:twoCellAnchor>
    <xdr:from>
      <xdr:col>2</xdr:col>
      <xdr:colOff>3809</xdr:colOff>
      <xdr:row>18</xdr:row>
      <xdr:rowOff>63078</xdr:rowOff>
    </xdr:from>
    <xdr:to>
      <xdr:col>8</xdr:col>
      <xdr:colOff>179705</xdr:colOff>
      <xdr:row>19</xdr:row>
      <xdr:rowOff>301257</xdr:rowOff>
    </xdr:to>
    <xdr:sp macro="" textlink="">
      <xdr:nvSpPr>
        <xdr:cNvPr id="3" name="Text Box 1">
          <a:extLst>
            <a:ext uri="{FF2B5EF4-FFF2-40B4-BE49-F238E27FC236}">
              <a16:creationId xmlns:a16="http://schemas.microsoft.com/office/drawing/2014/main" id="{40AA8475-D671-41E6-8895-D3ED4F0E93C2}"/>
            </a:ext>
          </a:extLst>
        </xdr:cNvPr>
        <xdr:cNvSpPr txBox="1">
          <a:spLocks noChangeArrowheads="1"/>
        </xdr:cNvSpPr>
      </xdr:nvSpPr>
      <xdr:spPr bwMode="auto">
        <a:xfrm>
          <a:off x="681142" y="4389545"/>
          <a:ext cx="6856096" cy="399045"/>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1800" b="1" i="0" strike="noStrike">
              <a:solidFill>
                <a:srgbClr val="000000"/>
              </a:solidFill>
              <a:latin typeface="Arial Narrow"/>
            </a:rPr>
            <a:t>COMBINED TRAINING - </a:t>
          </a:r>
          <a:r>
            <a:rPr lang="en-AU" sz="1800" b="1" i="0" strike="noStrike">
              <a:solidFill>
                <a:srgbClr val="FF0000"/>
              </a:solidFill>
              <a:latin typeface="Arial Narrow"/>
            </a:rPr>
            <a:t>Phase 2</a:t>
          </a:r>
          <a:r>
            <a:rPr lang="en-AU" sz="1800" b="1" i="0" strike="noStrike">
              <a:solidFill>
                <a:srgbClr val="000000"/>
              </a:solidFill>
              <a:latin typeface="Arial Narrow"/>
            </a:rPr>
            <a:t> after Dressage</a:t>
          </a:r>
          <a:r>
            <a:rPr lang="en-AU" sz="1800" b="1" i="0" strike="noStrike">
              <a:solidFill>
                <a:srgbClr val="000000"/>
              </a:solidFill>
              <a:latin typeface="Arial"/>
              <a:cs typeface="Arial"/>
            </a:rPr>
            <a:t> &amp; Show Jumping</a:t>
          </a:r>
        </a:p>
      </xdr:txBody>
    </xdr:sp>
    <xdr:clientData/>
  </xdr:twoCellAnchor>
  <xdr:twoCellAnchor>
    <xdr:from>
      <xdr:col>28</xdr:col>
      <xdr:colOff>54186</xdr:colOff>
      <xdr:row>24</xdr:row>
      <xdr:rowOff>225214</xdr:rowOff>
    </xdr:from>
    <xdr:to>
      <xdr:col>33</xdr:col>
      <xdr:colOff>95038</xdr:colOff>
      <xdr:row>26</xdr:row>
      <xdr:rowOff>224791</xdr:rowOff>
    </xdr:to>
    <xdr:sp macro="" textlink="">
      <xdr:nvSpPr>
        <xdr:cNvPr id="4" name="TextBox 3">
          <a:extLst>
            <a:ext uri="{FF2B5EF4-FFF2-40B4-BE49-F238E27FC236}">
              <a16:creationId xmlns:a16="http://schemas.microsoft.com/office/drawing/2014/main" id="{655B4720-C709-ABCA-A2A4-25BC17BB434B}"/>
            </a:ext>
          </a:extLst>
        </xdr:cNvPr>
        <xdr:cNvSpPr txBox="1"/>
      </xdr:nvSpPr>
      <xdr:spPr>
        <a:xfrm>
          <a:off x="17300786" y="5906347"/>
          <a:ext cx="3588385" cy="4567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rgbClr val="0070C0"/>
              </a:solidFill>
            </a:rPr>
            <a:t>Riders tied at Championship</a:t>
          </a:r>
          <a:endParaRPr lang="en-AU" sz="1100" b="1" i="0" u="none" strike="noStrike">
            <a:solidFill>
              <a:srgbClr val="0070C0"/>
            </a:solidFill>
            <a:effectLst/>
            <a:latin typeface="+mn-lt"/>
            <a:ea typeface="+mn-ea"/>
            <a:cs typeface="+mn-cs"/>
          </a:endParaRPr>
        </a:p>
        <a:p>
          <a:r>
            <a:rPr lang="en-AU" sz="1100" b="1" i="0" u="none" strike="noStrike">
              <a:solidFill>
                <a:schemeClr val="dk1"/>
              </a:solidFill>
              <a:effectLst/>
              <a:latin typeface="+mn-lt"/>
              <a:ea typeface="+mn-ea"/>
              <a:cs typeface="+mn-cs"/>
            </a:rPr>
            <a:t>Equal</a:t>
          </a:r>
          <a:r>
            <a:rPr lang="en-AU" sz="1100" b="1" i="0" u="none" strike="noStrike" baseline="0">
              <a:solidFill>
                <a:schemeClr val="dk1"/>
              </a:solidFill>
              <a:effectLst/>
              <a:latin typeface="+mn-lt"/>
              <a:ea typeface="+mn-ea"/>
              <a:cs typeface="+mn-cs"/>
            </a:rPr>
            <a:t> in dressage penalty - use SJ time to separate.</a:t>
          </a:r>
          <a:endParaRPr lang="en-AU" sz="1100"/>
        </a:p>
      </xdr:txBody>
    </xdr:sp>
    <xdr:clientData/>
  </xdr:twoCellAnchor>
  <xdr:twoCellAnchor>
    <xdr:from>
      <xdr:col>7</xdr:col>
      <xdr:colOff>291677</xdr:colOff>
      <xdr:row>1</xdr:row>
      <xdr:rowOff>69638</xdr:rowOff>
    </xdr:from>
    <xdr:to>
      <xdr:col>7</xdr:col>
      <xdr:colOff>298239</xdr:colOff>
      <xdr:row>6</xdr:row>
      <xdr:rowOff>158962</xdr:rowOff>
    </xdr:to>
    <xdr:cxnSp macro="">
      <xdr:nvCxnSpPr>
        <xdr:cNvPr id="8" name="Straight Arrow Connector 7">
          <a:extLst>
            <a:ext uri="{FF2B5EF4-FFF2-40B4-BE49-F238E27FC236}">
              <a16:creationId xmlns:a16="http://schemas.microsoft.com/office/drawing/2014/main" id="{47D663C1-039B-FFA3-5006-3A432DCCE104}"/>
            </a:ext>
          </a:extLst>
        </xdr:cNvPr>
        <xdr:cNvCxnSpPr/>
      </xdr:nvCxnSpPr>
      <xdr:spPr>
        <a:xfrm flipH="1">
          <a:off x="7014210" y="399838"/>
          <a:ext cx="6562" cy="147785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300144</xdr:colOff>
      <xdr:row>1</xdr:row>
      <xdr:rowOff>69638</xdr:rowOff>
    </xdr:from>
    <xdr:to>
      <xdr:col>8</xdr:col>
      <xdr:colOff>304801</xdr:colOff>
      <xdr:row>6</xdr:row>
      <xdr:rowOff>162772</xdr:rowOff>
    </xdr:to>
    <xdr:cxnSp macro="">
      <xdr:nvCxnSpPr>
        <xdr:cNvPr id="9" name="Straight Arrow Connector 8">
          <a:extLst>
            <a:ext uri="{FF2B5EF4-FFF2-40B4-BE49-F238E27FC236}">
              <a16:creationId xmlns:a16="http://schemas.microsoft.com/office/drawing/2014/main" id="{FF90B966-47BB-46DC-8AE8-445BBE0011FC}"/>
            </a:ext>
          </a:extLst>
        </xdr:cNvPr>
        <xdr:cNvCxnSpPr/>
      </xdr:nvCxnSpPr>
      <xdr:spPr>
        <a:xfrm flipH="1">
          <a:off x="7657677" y="399838"/>
          <a:ext cx="4657" cy="148166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249343</xdr:colOff>
      <xdr:row>1</xdr:row>
      <xdr:rowOff>69638</xdr:rowOff>
    </xdr:from>
    <xdr:to>
      <xdr:col>13</xdr:col>
      <xdr:colOff>259716</xdr:colOff>
      <xdr:row>19</xdr:row>
      <xdr:rowOff>184362</xdr:rowOff>
    </xdr:to>
    <xdr:cxnSp macro="">
      <xdr:nvCxnSpPr>
        <xdr:cNvPr id="10" name="Straight Arrow Connector 9">
          <a:extLst>
            <a:ext uri="{FF2B5EF4-FFF2-40B4-BE49-F238E27FC236}">
              <a16:creationId xmlns:a16="http://schemas.microsoft.com/office/drawing/2014/main" id="{FA95CC19-8D3F-4F6E-A1CD-A709DA5464FE}"/>
            </a:ext>
          </a:extLst>
        </xdr:cNvPr>
        <xdr:cNvCxnSpPr/>
      </xdr:nvCxnSpPr>
      <xdr:spPr>
        <a:xfrm flipH="1">
          <a:off x="10383943" y="399838"/>
          <a:ext cx="10373" cy="427185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272838</xdr:colOff>
      <xdr:row>1</xdr:row>
      <xdr:rowOff>69638</xdr:rowOff>
    </xdr:from>
    <xdr:to>
      <xdr:col>14</xdr:col>
      <xdr:colOff>287021</xdr:colOff>
      <xdr:row>19</xdr:row>
      <xdr:rowOff>184362</xdr:rowOff>
    </xdr:to>
    <xdr:cxnSp macro="">
      <xdr:nvCxnSpPr>
        <xdr:cNvPr id="12" name="Straight Arrow Connector 11">
          <a:extLst>
            <a:ext uri="{FF2B5EF4-FFF2-40B4-BE49-F238E27FC236}">
              <a16:creationId xmlns:a16="http://schemas.microsoft.com/office/drawing/2014/main" id="{7680798F-A415-4042-9767-65311723504F}"/>
            </a:ext>
          </a:extLst>
        </xdr:cNvPr>
        <xdr:cNvCxnSpPr/>
      </xdr:nvCxnSpPr>
      <xdr:spPr>
        <a:xfrm flipH="1">
          <a:off x="10906971" y="399838"/>
          <a:ext cx="14183" cy="427185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237066</xdr:colOff>
      <xdr:row>1</xdr:row>
      <xdr:rowOff>69638</xdr:rowOff>
    </xdr:from>
    <xdr:to>
      <xdr:col>19</xdr:col>
      <xdr:colOff>256964</xdr:colOff>
      <xdr:row>19</xdr:row>
      <xdr:rowOff>184362</xdr:rowOff>
    </xdr:to>
    <xdr:cxnSp macro="">
      <xdr:nvCxnSpPr>
        <xdr:cNvPr id="13" name="Straight Arrow Connector 12">
          <a:extLst>
            <a:ext uri="{FF2B5EF4-FFF2-40B4-BE49-F238E27FC236}">
              <a16:creationId xmlns:a16="http://schemas.microsoft.com/office/drawing/2014/main" id="{D6414A38-E3F5-402F-BD30-1D4DD9E1AE09}"/>
            </a:ext>
          </a:extLst>
        </xdr:cNvPr>
        <xdr:cNvCxnSpPr/>
      </xdr:nvCxnSpPr>
      <xdr:spPr>
        <a:xfrm flipH="1">
          <a:off x="13250333" y="399838"/>
          <a:ext cx="19898" cy="427185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293581</xdr:colOff>
      <xdr:row>1</xdr:row>
      <xdr:rowOff>69638</xdr:rowOff>
    </xdr:from>
    <xdr:to>
      <xdr:col>25</xdr:col>
      <xdr:colOff>298238</xdr:colOff>
      <xdr:row>6</xdr:row>
      <xdr:rowOff>162772</xdr:rowOff>
    </xdr:to>
    <xdr:cxnSp macro="">
      <xdr:nvCxnSpPr>
        <xdr:cNvPr id="14" name="Straight Arrow Connector 13">
          <a:extLst>
            <a:ext uri="{FF2B5EF4-FFF2-40B4-BE49-F238E27FC236}">
              <a16:creationId xmlns:a16="http://schemas.microsoft.com/office/drawing/2014/main" id="{7430BB25-FB4C-4F2B-AB01-96AE7A468577}"/>
            </a:ext>
          </a:extLst>
        </xdr:cNvPr>
        <xdr:cNvCxnSpPr/>
      </xdr:nvCxnSpPr>
      <xdr:spPr>
        <a:xfrm flipH="1">
          <a:off x="15592848" y="399838"/>
          <a:ext cx="4657" cy="148166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304800</xdr:colOff>
      <xdr:row>1</xdr:row>
      <xdr:rowOff>69638</xdr:rowOff>
    </xdr:from>
    <xdr:to>
      <xdr:col>26</xdr:col>
      <xdr:colOff>332318</xdr:colOff>
      <xdr:row>19</xdr:row>
      <xdr:rowOff>184362</xdr:rowOff>
    </xdr:to>
    <xdr:cxnSp macro="">
      <xdr:nvCxnSpPr>
        <xdr:cNvPr id="15" name="Straight Arrow Connector 14">
          <a:extLst>
            <a:ext uri="{FF2B5EF4-FFF2-40B4-BE49-F238E27FC236}">
              <a16:creationId xmlns:a16="http://schemas.microsoft.com/office/drawing/2014/main" id="{D7E26DA1-B995-4049-AFAF-6DD100167267}"/>
            </a:ext>
          </a:extLst>
        </xdr:cNvPr>
        <xdr:cNvCxnSpPr/>
      </xdr:nvCxnSpPr>
      <xdr:spPr>
        <a:xfrm flipH="1">
          <a:off x="16171333" y="399838"/>
          <a:ext cx="27518" cy="427185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110067</xdr:colOff>
      <xdr:row>1</xdr:row>
      <xdr:rowOff>37678</xdr:rowOff>
    </xdr:from>
    <xdr:to>
      <xdr:col>6</xdr:col>
      <xdr:colOff>577004</xdr:colOff>
      <xdr:row>2</xdr:row>
      <xdr:rowOff>230559</xdr:rowOff>
    </xdr:to>
    <xdr:sp macro="" textlink="">
      <xdr:nvSpPr>
        <xdr:cNvPr id="2" name="Text Box 1">
          <a:extLst>
            <a:ext uri="{FF2B5EF4-FFF2-40B4-BE49-F238E27FC236}">
              <a16:creationId xmlns:a16="http://schemas.microsoft.com/office/drawing/2014/main" id="{7D85A6D1-B514-4F1F-8409-88C2EF1830DE}"/>
            </a:ext>
          </a:extLst>
        </xdr:cNvPr>
        <xdr:cNvSpPr txBox="1">
          <a:spLocks noChangeArrowheads="1"/>
        </xdr:cNvSpPr>
      </xdr:nvSpPr>
      <xdr:spPr bwMode="auto">
        <a:xfrm>
          <a:off x="780627" y="563458"/>
          <a:ext cx="5128472" cy="391001"/>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2000" b="1" i="0" strike="noStrike">
              <a:solidFill>
                <a:srgbClr val="000000"/>
              </a:solidFill>
              <a:latin typeface="Arial Narrow"/>
            </a:rPr>
            <a:t>COMBINED TRAINING - </a:t>
          </a:r>
          <a:endParaRPr lang="en-AU" sz="16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B1:AG20"/>
  <sheetViews>
    <sheetView showGridLines="0" showRowColHeaders="0" tabSelected="1" zoomScale="90" zoomScaleNormal="90" workbookViewId="0">
      <selection activeCell="C15" sqref="C15"/>
    </sheetView>
  </sheetViews>
  <sheetFormatPr defaultRowHeight="13.2" x14ac:dyDescent="0.25"/>
  <cols>
    <col min="1" max="1" width="4.6640625" customWidth="1"/>
    <col min="2" max="2" width="6.33203125" customWidth="1"/>
    <col min="3" max="3" width="24.109375" customWidth="1"/>
    <col min="4" max="4" width="29.109375" customWidth="1"/>
    <col min="5" max="5" width="9.109375" customWidth="1"/>
    <col min="6" max="6" width="16.109375" customWidth="1"/>
    <col min="7" max="8" width="9.44140625" customWidth="1"/>
    <col min="9" max="10" width="10.109375" customWidth="1"/>
    <col min="11" max="11" width="9.88671875" customWidth="1"/>
    <col min="12" max="12" width="2" customWidth="1"/>
    <col min="13" max="13" width="7.5546875" customWidth="1"/>
    <col min="14" max="14" width="8.33203125" customWidth="1"/>
    <col min="15" max="15" width="6.88671875" customWidth="1"/>
    <col min="16" max="16" width="7.109375" customWidth="1"/>
    <col min="17" max="17" width="2" customWidth="1"/>
    <col min="18" max="18" width="11.109375" customWidth="1"/>
    <col min="19" max="19" width="7.6640625" customWidth="1"/>
    <col min="20" max="20" width="1.44140625" customWidth="1"/>
    <col min="21" max="21" width="6.6640625" customWidth="1"/>
    <col min="22" max="22" width="7.88671875" customWidth="1"/>
    <col min="23" max="23" width="8" customWidth="1"/>
    <col min="24" max="24" width="1.88671875" customWidth="1"/>
    <col min="25" max="25" width="9.6640625" customWidth="1"/>
    <col min="26" max="26" width="10" customWidth="1"/>
    <col min="27" max="27" width="11.109375" customWidth="1"/>
    <col min="28" max="28" width="9.88671875" customWidth="1"/>
    <col min="29" max="29" width="16.6640625" customWidth="1"/>
  </cols>
  <sheetData>
    <row r="1" spans="2:33" s="3" customFormat="1" ht="24" customHeight="1" x14ac:dyDescent="0.25">
      <c r="B1" s="49"/>
      <c r="C1" s="74" t="s">
        <v>34</v>
      </c>
      <c r="D1" s="74"/>
      <c r="E1" s="74"/>
      <c r="F1" s="74"/>
      <c r="G1" s="74"/>
      <c r="H1" s="74"/>
      <c r="I1" s="74"/>
      <c r="J1" s="74"/>
      <c r="K1" s="74"/>
      <c r="L1" s="74"/>
      <c r="M1" s="74"/>
      <c r="N1" s="74"/>
      <c r="O1" s="74"/>
      <c r="P1" s="74"/>
      <c r="Q1" s="74"/>
      <c r="R1" s="74"/>
      <c r="S1" s="74"/>
      <c r="T1"/>
      <c r="U1"/>
    </row>
    <row r="2" spans="2:33" s="3" customFormat="1" ht="24" customHeight="1" x14ac:dyDescent="0.25">
      <c r="B2" s="49"/>
      <c r="C2" s="74"/>
      <c r="D2" s="74"/>
      <c r="E2" s="74"/>
      <c r="F2" s="74"/>
      <c r="G2" s="74"/>
      <c r="H2" s="74"/>
      <c r="I2" s="74"/>
      <c r="J2" s="74"/>
      <c r="K2" s="74"/>
      <c r="L2" s="74"/>
      <c r="M2" s="74"/>
      <c r="N2" s="74"/>
      <c r="O2" s="74"/>
      <c r="P2" s="74"/>
      <c r="Q2" s="74"/>
      <c r="R2" s="74"/>
      <c r="S2" s="74"/>
      <c r="T2"/>
      <c r="U2"/>
    </row>
    <row r="3" spans="2:33" ht="14.4" x14ac:dyDescent="0.3">
      <c r="B3" s="24"/>
    </row>
    <row r="4" spans="2:33" ht="15.6" x14ac:dyDescent="0.3">
      <c r="B4" s="15"/>
      <c r="C4" s="1"/>
      <c r="E4" s="1"/>
      <c r="F4" s="1"/>
      <c r="G4" s="50" t="s">
        <v>26</v>
      </c>
      <c r="H4" s="2"/>
      <c r="I4" s="2"/>
      <c r="J4" s="2"/>
      <c r="K4" s="2"/>
      <c r="L4" s="2"/>
      <c r="M4" s="2"/>
      <c r="N4" s="2"/>
    </row>
    <row r="5" spans="2:33" ht="15.6" x14ac:dyDescent="0.3">
      <c r="B5" s="24"/>
      <c r="E5" s="2"/>
      <c r="R5" s="79" t="s">
        <v>15</v>
      </c>
      <c r="S5" s="80"/>
      <c r="Z5" s="2"/>
      <c r="AA5" s="2"/>
    </row>
    <row r="6" spans="2:33" ht="25.2" x14ac:dyDescent="0.45">
      <c r="B6" s="2"/>
      <c r="E6" s="2"/>
      <c r="G6" s="81" t="s">
        <v>3</v>
      </c>
      <c r="H6" s="82"/>
      <c r="I6" s="82"/>
      <c r="J6" s="82"/>
      <c r="K6" s="83"/>
      <c r="M6" s="84" t="s">
        <v>0</v>
      </c>
      <c r="N6" s="85"/>
      <c r="O6" s="85"/>
      <c r="P6" s="85"/>
      <c r="R6" s="86">
        <v>43533.415263194445</v>
      </c>
      <c r="S6" s="87"/>
      <c r="U6" s="75" t="s">
        <v>2</v>
      </c>
      <c r="Z6" s="2"/>
    </row>
    <row r="7" spans="2:33" ht="41.4" x14ac:dyDescent="0.25">
      <c r="B7" s="26" t="s">
        <v>19</v>
      </c>
      <c r="C7" s="27" t="s">
        <v>20</v>
      </c>
      <c r="D7" s="28" t="s">
        <v>4</v>
      </c>
      <c r="E7" s="29" t="s">
        <v>5</v>
      </c>
      <c r="F7" s="28" t="s">
        <v>1</v>
      </c>
      <c r="G7" s="30" t="s">
        <v>6</v>
      </c>
      <c r="H7" s="30" t="s">
        <v>7</v>
      </c>
      <c r="I7" s="30" t="s">
        <v>21</v>
      </c>
      <c r="J7" s="30" t="s">
        <v>22</v>
      </c>
      <c r="K7" s="30" t="s">
        <v>23</v>
      </c>
      <c r="M7" s="29" t="s">
        <v>8</v>
      </c>
      <c r="N7" s="29" t="s">
        <v>11</v>
      </c>
      <c r="O7" s="29" t="s">
        <v>9</v>
      </c>
      <c r="P7" s="29" t="s">
        <v>10</v>
      </c>
      <c r="R7" s="30" t="s">
        <v>12</v>
      </c>
      <c r="S7" s="30" t="s">
        <v>13</v>
      </c>
      <c r="U7" s="76"/>
      <c r="V7" s="22" t="s">
        <v>24</v>
      </c>
      <c r="W7" s="12" t="s">
        <v>14</v>
      </c>
      <c r="Y7" s="40" t="s">
        <v>18</v>
      </c>
      <c r="Z7" s="40" t="s">
        <v>36</v>
      </c>
      <c r="AA7" s="40" t="s">
        <v>35</v>
      </c>
    </row>
    <row r="8" spans="2:33" ht="21" x14ac:dyDescent="0.25">
      <c r="B8" s="31"/>
      <c r="C8" s="32" t="s">
        <v>25</v>
      </c>
      <c r="D8" s="33"/>
      <c r="E8" s="34"/>
      <c r="F8" s="33"/>
      <c r="G8" s="33"/>
      <c r="H8" s="35"/>
      <c r="I8" s="35"/>
      <c r="J8" s="35"/>
      <c r="K8" s="36"/>
      <c r="M8" s="33"/>
      <c r="N8" s="36"/>
      <c r="O8" s="35"/>
      <c r="P8" s="35"/>
      <c r="R8" s="77"/>
      <c r="S8" s="78"/>
      <c r="U8" s="9"/>
      <c r="V8" s="9"/>
      <c r="W8" s="9"/>
      <c r="Y8" s="41"/>
      <c r="Z8" s="42"/>
      <c r="AA8" s="43"/>
    </row>
    <row r="9" spans="2:33" ht="17.399999999999999" x14ac:dyDescent="0.25">
      <c r="B9" s="20">
        <v>23</v>
      </c>
      <c r="C9" s="23" t="s">
        <v>27</v>
      </c>
      <c r="D9" s="16" t="s">
        <v>28</v>
      </c>
      <c r="E9" s="6">
        <v>12345</v>
      </c>
      <c r="F9" s="5" t="s">
        <v>29</v>
      </c>
      <c r="G9" s="13">
        <v>165.5</v>
      </c>
      <c r="H9" s="13">
        <v>145</v>
      </c>
      <c r="I9" s="37">
        <f t="shared" ref="I9:J11" si="0">IFERROR(IF(G9=0,0,(G9/$Y9)),0)</f>
        <v>0.6365384615384615</v>
      </c>
      <c r="J9" s="37">
        <f t="shared" si="0"/>
        <v>0.55769230769230771</v>
      </c>
      <c r="K9" s="18">
        <f>IF(Y9=0,"test",IF(G9=0,0,ROUND(((1-(AVERAGE(I9:J9)))*1.5)*100,1)))</f>
        <v>60.4</v>
      </c>
      <c r="L9" s="3"/>
      <c r="M9" s="38"/>
      <c r="N9" s="14">
        <v>96.19</v>
      </c>
      <c r="O9" s="39">
        <f>IF(AND(N9&gt;0,Z9&gt;0),ROUNDUP((ABS(AA9)),0)*0.4,"time")</f>
        <v>2.8000000000000003</v>
      </c>
      <c r="P9" s="13">
        <f>IF(O9="time",0,O9+M9)</f>
        <v>2.8000000000000003</v>
      </c>
      <c r="R9" s="19">
        <f>IFERROR(IF(N9=0,0,K9+P9),"SJ")</f>
        <v>63.199999999999996</v>
      </c>
      <c r="S9" s="4">
        <v>1</v>
      </c>
      <c r="T9" s="3"/>
      <c r="U9" s="7" t="str">
        <f>IF(N9=0,"-",IF(AND((AVERAGE(G9:H9)/Y9)&gt;=0.55,P9&lt;=4),"Q","-"))</f>
        <v>Q</v>
      </c>
      <c r="V9" s="21">
        <f>IF(G9=0,0,(IF(Y9=0,"???",((AVERAGE(G9:H9))/Y9))))</f>
        <v>0.5971153846153846</v>
      </c>
      <c r="W9" s="4">
        <f>IF(S9=0,,IF(S9&gt;10,,11-(S9)))</f>
        <v>10</v>
      </c>
      <c r="X9" s="3"/>
      <c r="Y9" s="44">
        <v>260</v>
      </c>
      <c r="Z9" s="45">
        <v>90</v>
      </c>
      <c r="AA9" s="46">
        <f>IF((N9-Z9)=0,0,ABS(N9-Z9))</f>
        <v>6.1899999999999977</v>
      </c>
      <c r="AC9" s="3"/>
      <c r="AD9" s="3"/>
      <c r="AE9" s="3"/>
      <c r="AF9" s="3"/>
      <c r="AG9" s="3"/>
    </row>
    <row r="10" spans="2:33" ht="17.399999999999999" x14ac:dyDescent="0.25">
      <c r="B10" s="20"/>
      <c r="C10" s="23"/>
      <c r="D10" s="16"/>
      <c r="E10" s="6"/>
      <c r="F10" s="5"/>
      <c r="G10" s="13"/>
      <c r="H10" s="13"/>
      <c r="I10" s="37">
        <f t="shared" si="0"/>
        <v>0</v>
      </c>
      <c r="J10" s="37">
        <f t="shared" si="0"/>
        <v>0</v>
      </c>
      <c r="K10" s="18" t="str">
        <f t="shared" ref="K10:K11" si="1">IF(Y10=0,"test",IF(G10=0,0,ROUND(((1-(AVERAGE(I10:J10)))*1.5)*100,1)))</f>
        <v>test</v>
      </c>
      <c r="L10" s="3"/>
      <c r="M10" s="38"/>
      <c r="N10" s="14"/>
      <c r="O10" s="39" t="str">
        <f>IF(AND(N10&gt;0,Z10&gt;0),ROUNDUP((ABS(AA10)),0)*0.4,"time")</f>
        <v>time</v>
      </c>
      <c r="P10" s="13">
        <f>IF(O10="time",0,O10+M10)</f>
        <v>0</v>
      </c>
      <c r="R10" s="19">
        <f t="shared" ref="R10:R11" si="2">IFERROR(IF(N10=0,0,K10+P10),"SJ")</f>
        <v>0</v>
      </c>
      <c r="S10" s="4"/>
      <c r="T10" s="3"/>
      <c r="U10" s="7" t="str">
        <f t="shared" ref="U10:U11" si="3">IF(N10=0,"-",IF(AND((AVERAGE(G10:H10)/Y10)&gt;=0.55,P10&lt;=4),"Q","-"))</f>
        <v>-</v>
      </c>
      <c r="V10" s="21">
        <f t="shared" ref="V10:V11" si="4">IF(G10=0,0,(IF(Y10=0,"???",((AVERAGE(G10:H10))/Y10))))</f>
        <v>0</v>
      </c>
      <c r="W10" s="4">
        <f t="shared" ref="W10:W11" si="5">IF(S10=0,,IF(S10&gt;10,,11-(S10)))</f>
        <v>0</v>
      </c>
      <c r="X10" s="3"/>
      <c r="Y10" s="44">
        <v>0</v>
      </c>
      <c r="Z10" s="45">
        <v>0</v>
      </c>
      <c r="AA10" s="46">
        <f t="shared" ref="AA10:AA11" si="6">IF((N10-Z10)=0,0,ABS(N10-Z10))</f>
        <v>0</v>
      </c>
      <c r="AC10" s="3"/>
      <c r="AD10" s="3"/>
      <c r="AE10" s="3"/>
      <c r="AF10" s="3"/>
      <c r="AG10" s="3"/>
    </row>
    <row r="11" spans="2:33" ht="17.399999999999999" x14ac:dyDescent="0.25">
      <c r="B11" s="20"/>
      <c r="C11" s="23"/>
      <c r="D11" s="23"/>
      <c r="E11" s="6"/>
      <c r="F11" s="5"/>
      <c r="G11" s="13"/>
      <c r="H11" s="13"/>
      <c r="I11" s="37">
        <f t="shared" si="0"/>
        <v>0</v>
      </c>
      <c r="J11" s="37">
        <f t="shared" si="0"/>
        <v>0</v>
      </c>
      <c r="K11" s="18" t="str">
        <f t="shared" si="1"/>
        <v>test</v>
      </c>
      <c r="L11" s="3"/>
      <c r="M11" s="38"/>
      <c r="N11" s="14"/>
      <c r="O11" s="39" t="str">
        <f>IF(AND(N11&gt;0,Z11&gt;0),ROUNDUP((ABS(AA11)),0)*0.4,"time")</f>
        <v>time</v>
      </c>
      <c r="P11" s="13">
        <f>IF(O11="time",0,O11+M11)</f>
        <v>0</v>
      </c>
      <c r="R11" s="19">
        <f t="shared" si="2"/>
        <v>0</v>
      </c>
      <c r="S11" s="4"/>
      <c r="T11" s="3"/>
      <c r="U11" s="7" t="str">
        <f t="shared" si="3"/>
        <v>-</v>
      </c>
      <c r="V11" s="21">
        <f t="shared" si="4"/>
        <v>0</v>
      </c>
      <c r="W11" s="4">
        <f t="shared" si="5"/>
        <v>0</v>
      </c>
      <c r="X11" s="3"/>
      <c r="Y11" s="44">
        <v>0</v>
      </c>
      <c r="Z11" s="45">
        <v>0</v>
      </c>
      <c r="AA11" s="46">
        <f t="shared" si="6"/>
        <v>0</v>
      </c>
      <c r="AC11" s="3"/>
      <c r="AD11" s="3"/>
      <c r="AE11" s="3"/>
      <c r="AF11" s="3"/>
      <c r="AG11" s="3"/>
    </row>
    <row r="12" spans="2:33" ht="21" x14ac:dyDescent="0.25">
      <c r="B12" s="31"/>
      <c r="C12" s="32" t="s">
        <v>25</v>
      </c>
      <c r="D12" s="33"/>
      <c r="E12" s="34"/>
      <c r="F12" s="33"/>
      <c r="G12" s="33"/>
      <c r="H12" s="35"/>
      <c r="I12" s="35"/>
      <c r="J12" s="35"/>
      <c r="K12" s="36"/>
      <c r="M12" s="33"/>
      <c r="N12" s="36"/>
      <c r="O12" s="35"/>
      <c r="P12" s="35"/>
      <c r="R12" s="77"/>
      <c r="S12" s="78"/>
      <c r="U12" s="9"/>
      <c r="V12" s="9"/>
      <c r="W12" s="9"/>
      <c r="Y12" s="41"/>
      <c r="Z12" s="42"/>
      <c r="AA12" s="43"/>
    </row>
    <row r="13" spans="2:33" ht="14.4" x14ac:dyDescent="0.3">
      <c r="B13" s="24"/>
      <c r="E13" s="2"/>
      <c r="Z13" s="2"/>
      <c r="AA13" s="2"/>
    </row>
    <row r="14" spans="2:33" ht="14.4" x14ac:dyDescent="0.3">
      <c r="B14" s="24"/>
      <c r="E14" s="2"/>
      <c r="Z14" s="2"/>
      <c r="AA14" s="2"/>
    </row>
    <row r="15" spans="2:33" ht="14.4" x14ac:dyDescent="0.3">
      <c r="B15" s="24"/>
      <c r="E15" s="2"/>
      <c r="Z15" s="2"/>
      <c r="AA15" s="2"/>
    </row>
    <row r="16" spans="2:33" ht="14.4" x14ac:dyDescent="0.3">
      <c r="B16" s="24"/>
      <c r="E16" s="2"/>
      <c r="Z16" s="2"/>
      <c r="AA16" s="2"/>
    </row>
    <row r="17" spans="2:27" ht="14.4" x14ac:dyDescent="0.3">
      <c r="B17" s="24"/>
      <c r="E17" s="2"/>
      <c r="Z17" s="2"/>
      <c r="AA17" s="2"/>
    </row>
    <row r="18" spans="2:27" ht="14.4" x14ac:dyDescent="0.3">
      <c r="B18" s="24"/>
      <c r="E18" s="2"/>
      <c r="Z18" s="2"/>
      <c r="AA18" s="2"/>
    </row>
    <row r="19" spans="2:27" ht="20.399999999999999" x14ac:dyDescent="0.35">
      <c r="B19" s="24"/>
      <c r="C19" s="8" t="s">
        <v>16</v>
      </c>
      <c r="E19" s="2"/>
      <c r="Z19" s="2"/>
      <c r="AA19" s="2"/>
    </row>
    <row r="20" spans="2:27" ht="21" x14ac:dyDescent="0.4">
      <c r="C20" s="17" t="s">
        <v>17</v>
      </c>
      <c r="Z20" s="2"/>
      <c r="AA20" s="2"/>
    </row>
  </sheetData>
  <sheetProtection sheet="1" objects="1" scenarios="1" selectLockedCells="1" selectUnlockedCells="1"/>
  <mergeCells count="8">
    <mergeCell ref="C1:S2"/>
    <mergeCell ref="U6:U7"/>
    <mergeCell ref="R8:S8"/>
    <mergeCell ref="R12:S12"/>
    <mergeCell ref="R5:S5"/>
    <mergeCell ref="G6:K6"/>
    <mergeCell ref="M6:P6"/>
    <mergeCell ref="R6:S6"/>
  </mergeCells>
  <conditionalFormatting sqref="I9:J11">
    <cfRule type="cellIs" dxfId="42" priority="1" operator="equal">
      <formula>0</formula>
    </cfRule>
  </conditionalFormatting>
  <conditionalFormatting sqref="K9:K11">
    <cfRule type="cellIs" dxfId="41" priority="2" operator="equal">
      <formula>0</formula>
    </cfRule>
  </conditionalFormatting>
  <conditionalFormatting sqref="M9:P11">
    <cfRule type="cellIs" dxfId="40" priority="3" operator="equal">
      <formula>0</formula>
    </cfRule>
  </conditionalFormatting>
  <conditionalFormatting sqref="R9:S11">
    <cfRule type="cellIs" dxfId="39" priority="8" operator="equal">
      <formula>0</formula>
    </cfRule>
  </conditionalFormatting>
  <conditionalFormatting sqref="U6:U7">
    <cfRule type="cellIs" dxfId="38" priority="19" operator="equal">
      <formula>"Q"</formula>
    </cfRule>
  </conditionalFormatting>
  <conditionalFormatting sqref="U9:U11">
    <cfRule type="cellIs" dxfId="37" priority="9" operator="equal">
      <formula>"Q"</formula>
    </cfRule>
  </conditionalFormatting>
  <conditionalFormatting sqref="U8:W8">
    <cfRule type="cellIs" dxfId="36" priority="16" operator="equal">
      <formula>"Q"</formula>
    </cfRule>
  </conditionalFormatting>
  <conditionalFormatting sqref="U12:W12">
    <cfRule type="cellIs" dxfId="35" priority="7" operator="equal">
      <formula>"Q"</formula>
    </cfRule>
  </conditionalFormatting>
  <conditionalFormatting sqref="V7">
    <cfRule type="cellIs" dxfId="34" priority="17" operator="equal">
      <formula>"???"</formula>
    </cfRule>
    <cfRule type="cellIs" dxfId="33" priority="18" operator="greaterThanOrEqual">
      <formula>0.5</formula>
    </cfRule>
  </conditionalFormatting>
  <conditionalFormatting sqref="V9:V11">
    <cfRule type="cellIs" dxfId="32" priority="10" operator="equal">
      <formula>"???"</formula>
    </cfRule>
    <cfRule type="cellIs" dxfId="31" priority="11" operator="greaterThanOrEqual">
      <formula>0.5</formula>
    </cfRule>
  </conditionalFormatting>
  <conditionalFormatting sqref="V13:V20">
    <cfRule type="cellIs" dxfId="30" priority="20" operator="equal">
      <formula>"???"</formula>
    </cfRule>
    <cfRule type="cellIs" dxfId="29" priority="21" operator="greaterThanOrEqual">
      <formula>0.5</formula>
    </cfRule>
  </conditionalFormatting>
  <pageMargins left="0.7" right="0.7" top="0.75" bottom="0.75" header="0.3" footer="0.3"/>
  <pageSetup paperSize="9" orientation="portrait"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1676-6C2A-4204-A126-ED8F3C200D80}">
  <sheetPr>
    <tabColor rgb="FF92D050"/>
  </sheetPr>
  <dimension ref="B1:AG29"/>
  <sheetViews>
    <sheetView showGridLines="0" zoomScale="90" zoomScaleNormal="90" workbookViewId="0">
      <selection activeCell="AC6" sqref="AC6"/>
    </sheetView>
  </sheetViews>
  <sheetFormatPr defaultRowHeight="13.2" x14ac:dyDescent="0.25"/>
  <cols>
    <col min="1" max="1" width="2.6640625" customWidth="1"/>
    <col min="2" max="2" width="7.33203125" customWidth="1"/>
    <col min="3" max="3" width="7.5546875" customWidth="1"/>
    <col min="4" max="4" width="24.109375" customWidth="1"/>
    <col min="5" max="5" width="29.109375" customWidth="1"/>
    <col min="6" max="6" width="9.109375" customWidth="1"/>
    <col min="7" max="7" width="20.6640625" customWidth="1"/>
    <col min="8" max="9" width="9.44140625" customWidth="1"/>
    <col min="10" max="11" width="10.109375" customWidth="1"/>
    <col min="12" max="12" width="9.88671875" customWidth="1"/>
    <col min="13" max="13" width="2" customWidth="1"/>
    <col min="14" max="14" width="7.5546875" customWidth="1"/>
    <col min="15" max="15" width="8.33203125" customWidth="1"/>
    <col min="16" max="16" width="6.88671875" customWidth="1"/>
    <col min="17" max="17" width="7.109375" customWidth="1"/>
    <col min="18" max="18" width="2" customWidth="1"/>
    <col min="19" max="19" width="11.109375" customWidth="1"/>
    <col min="20" max="20" width="7.6640625" customWidth="1"/>
    <col min="21" max="21" width="1.44140625" customWidth="1"/>
    <col min="22" max="22" width="7.33203125" customWidth="1"/>
    <col min="23" max="23" width="7.88671875" customWidth="1"/>
    <col min="24" max="24" width="8" customWidth="1"/>
    <col min="25" max="25" width="1.88671875" customWidth="1"/>
    <col min="26" max="26" width="8.44140625" customWidth="1"/>
    <col min="27" max="27" width="10.5546875" customWidth="1"/>
    <col min="28" max="28" width="10" customWidth="1"/>
    <col min="29" max="29" width="16.6640625" customWidth="1"/>
  </cols>
  <sheetData>
    <row r="1" spans="2:33" ht="25.2" x14ac:dyDescent="0.45">
      <c r="C1" s="15"/>
      <c r="E1" s="10"/>
      <c r="F1" s="11"/>
      <c r="G1" s="10"/>
      <c r="H1" s="58" t="s">
        <v>56</v>
      </c>
      <c r="I1" s="58" t="s">
        <v>56</v>
      </c>
      <c r="J1" s="56" t="s">
        <v>57</v>
      </c>
      <c r="K1" s="56" t="s">
        <v>57</v>
      </c>
      <c r="L1" s="56" t="s">
        <v>57</v>
      </c>
      <c r="M1" s="57"/>
      <c r="N1" s="58" t="s">
        <v>56</v>
      </c>
      <c r="O1" s="58" t="s">
        <v>56</v>
      </c>
      <c r="P1" s="56" t="s">
        <v>57</v>
      </c>
      <c r="Q1" s="56" t="s">
        <v>57</v>
      </c>
      <c r="R1" s="57"/>
      <c r="S1" s="56" t="s">
        <v>57</v>
      </c>
      <c r="T1" s="58" t="s">
        <v>56</v>
      </c>
      <c r="U1" s="57"/>
      <c r="V1" s="56" t="s">
        <v>57</v>
      </c>
      <c r="W1" s="56" t="s">
        <v>57</v>
      </c>
      <c r="X1" s="56" t="s">
        <v>57</v>
      </c>
      <c r="Y1" s="57"/>
      <c r="Z1" s="58" t="s">
        <v>56</v>
      </c>
      <c r="AA1" s="58" t="s">
        <v>56</v>
      </c>
      <c r="AB1" s="56" t="s">
        <v>57</v>
      </c>
    </row>
    <row r="2" spans="2:33" ht="13.5" customHeight="1" x14ac:dyDescent="0.45">
      <c r="C2" s="15"/>
      <c r="E2" s="10"/>
      <c r="F2" s="11"/>
      <c r="G2" s="10"/>
      <c r="H2" s="51"/>
      <c r="L2" s="2"/>
      <c r="O2" s="25"/>
    </row>
    <row r="3" spans="2:33" ht="15.6" x14ac:dyDescent="0.3">
      <c r="C3" s="15"/>
      <c r="D3" s="1"/>
      <c r="E3" s="1"/>
      <c r="F3" s="1"/>
      <c r="G3" s="1"/>
      <c r="H3" s="1"/>
      <c r="I3" s="2"/>
      <c r="J3" s="2"/>
      <c r="K3" s="2"/>
      <c r="L3" s="2"/>
      <c r="M3" s="2"/>
      <c r="N3" s="2"/>
      <c r="O3" s="2"/>
    </row>
    <row r="4" spans="2:33" ht="15.6" x14ac:dyDescent="0.3">
      <c r="C4" s="24"/>
      <c r="F4" s="2"/>
      <c r="S4" s="79" t="s">
        <v>15</v>
      </c>
      <c r="T4" s="80"/>
      <c r="AA4" s="2"/>
      <c r="AB4" s="2"/>
    </row>
    <row r="5" spans="2:33" ht="26.4" x14ac:dyDescent="0.45">
      <c r="C5" s="2"/>
      <c r="F5" s="2"/>
      <c r="H5" s="81" t="s">
        <v>3</v>
      </c>
      <c r="I5" s="82"/>
      <c r="J5" s="82"/>
      <c r="K5" s="82"/>
      <c r="L5" s="83"/>
      <c r="N5" s="84" t="s">
        <v>0</v>
      </c>
      <c r="O5" s="85"/>
      <c r="P5" s="85"/>
      <c r="Q5" s="85"/>
      <c r="S5" s="86">
        <v>46137.725409837964</v>
      </c>
      <c r="T5" s="87"/>
      <c r="V5" s="75" t="s">
        <v>2</v>
      </c>
      <c r="AA5" s="2"/>
      <c r="AB5" s="48" t="s">
        <v>31</v>
      </c>
    </row>
    <row r="6" spans="2:33" ht="41.4" x14ac:dyDescent="0.25">
      <c r="B6" s="26" t="s">
        <v>37</v>
      </c>
      <c r="C6" s="26" t="s">
        <v>19</v>
      </c>
      <c r="D6" s="27" t="s">
        <v>20</v>
      </c>
      <c r="E6" s="28" t="s">
        <v>4</v>
      </c>
      <c r="F6" s="29" t="s">
        <v>5</v>
      </c>
      <c r="G6" s="28" t="s">
        <v>1</v>
      </c>
      <c r="H6" s="30" t="s">
        <v>6</v>
      </c>
      <c r="I6" s="30" t="s">
        <v>7</v>
      </c>
      <c r="J6" s="30" t="s">
        <v>21</v>
      </c>
      <c r="K6" s="30" t="s">
        <v>22</v>
      </c>
      <c r="L6" s="53" t="s">
        <v>33</v>
      </c>
      <c r="N6" s="29" t="s">
        <v>8</v>
      </c>
      <c r="O6" s="29" t="s">
        <v>11</v>
      </c>
      <c r="P6" s="29" t="s">
        <v>9</v>
      </c>
      <c r="Q6" s="29" t="s">
        <v>10</v>
      </c>
      <c r="S6" s="30" t="s">
        <v>12</v>
      </c>
      <c r="T6" s="30" t="s">
        <v>13</v>
      </c>
      <c r="V6" s="76"/>
      <c r="W6" s="22" t="s">
        <v>24</v>
      </c>
      <c r="X6" s="12" t="s">
        <v>14</v>
      </c>
      <c r="Z6" s="47" t="s">
        <v>18</v>
      </c>
      <c r="AA6" s="47" t="s">
        <v>30</v>
      </c>
      <c r="AB6" s="47" t="s">
        <v>32</v>
      </c>
    </row>
    <row r="7" spans="2:33" ht="21" x14ac:dyDescent="0.25">
      <c r="B7" s="31"/>
      <c r="C7" s="31"/>
      <c r="D7" s="32" t="s">
        <v>25</v>
      </c>
      <c r="E7" s="33"/>
      <c r="F7" s="34"/>
      <c r="G7" s="33"/>
      <c r="H7" s="33"/>
      <c r="I7" s="35"/>
      <c r="J7" s="35"/>
      <c r="K7" s="35"/>
      <c r="L7" s="36"/>
      <c r="N7" s="33"/>
      <c r="O7" s="36"/>
      <c r="P7" s="35"/>
      <c r="Q7" s="35"/>
      <c r="S7" s="77"/>
      <c r="T7" s="78"/>
      <c r="V7" s="9"/>
      <c r="W7" s="9"/>
      <c r="X7" s="9"/>
      <c r="Z7" s="41"/>
      <c r="AA7" s="42"/>
      <c r="AB7" s="63" t="s">
        <v>38</v>
      </c>
    </row>
    <row r="8" spans="2:33" ht="17.399999999999999" x14ac:dyDescent="0.25">
      <c r="B8" s="20">
        <v>3</v>
      </c>
      <c r="C8" s="20">
        <v>6</v>
      </c>
      <c r="D8" s="23" t="s">
        <v>39</v>
      </c>
      <c r="E8" s="16" t="s">
        <v>40</v>
      </c>
      <c r="F8" s="55"/>
      <c r="G8" s="5" t="s">
        <v>41</v>
      </c>
      <c r="H8" s="13">
        <v>180</v>
      </c>
      <c r="I8" s="13">
        <v>175.5</v>
      </c>
      <c r="J8" s="59">
        <f t="shared" ref="J8:K14" si="0">IFERROR(IF(H8=0,0,(H8/$Z8)),0)</f>
        <v>0.75</v>
      </c>
      <c r="K8" s="59">
        <f t="shared" si="0"/>
        <v>0.73124999999999996</v>
      </c>
      <c r="L8" s="18">
        <f>IF(H8=0,0,IF(Z8=0,"test",IF(AND(H8&gt;0,I8=0),ROUND(((1-J8)*100),1),ROUND((1-(AVERAGE(J8:K8)))*100,1))))</f>
        <v>25.9</v>
      </c>
      <c r="M8" s="3"/>
      <c r="N8" s="38"/>
      <c r="O8" s="14"/>
      <c r="P8" s="18" t="str">
        <f>IF($C8="",0,IF(AND(O8&gt;0,AA8&gt;0),IF(O8&lt;=AA8,0,ROUNDUP((ABS(AB8)),0)*0.4),"time"))</f>
        <v>time</v>
      </c>
      <c r="Q8" s="18">
        <f>IF(P8="time",0,P8+N8)</f>
        <v>0</v>
      </c>
      <c r="S8" s="19">
        <f>IFERROR(IF(P8="time",0,L8+Q8),"SJ")</f>
        <v>0</v>
      </c>
      <c r="T8" s="4"/>
      <c r="U8" s="3"/>
      <c r="V8" s="60" t="str">
        <f>IF(O8=0,"-",IF(AND((AVERAGE(H8:I8)/Z8)&gt;=0.55,Q8&lt;=4),"Q","-"))</f>
        <v>-</v>
      </c>
      <c r="W8" s="61">
        <f>IF(H8=0,0,(IF(Z8=0,"???",((AVERAGE(H8:I8))/Z8))))</f>
        <v>0.74062499999999998</v>
      </c>
      <c r="X8" s="62">
        <f>IF(T8=0,,IF(T8&gt;10,,11-(T8)))</f>
        <v>0</v>
      </c>
      <c r="Y8" s="3"/>
      <c r="Z8" s="44">
        <v>240</v>
      </c>
      <c r="AA8" s="45">
        <v>0</v>
      </c>
      <c r="AB8" s="64">
        <f>IF((O8-AA8)=0,0,ABS(O8-AA8))</f>
        <v>0</v>
      </c>
      <c r="AC8" s="3"/>
      <c r="AD8" s="3"/>
      <c r="AE8" s="3"/>
      <c r="AF8" s="3"/>
      <c r="AG8" s="3"/>
    </row>
    <row r="9" spans="2:33" ht="17.399999999999999" x14ac:dyDescent="0.25">
      <c r="B9" s="20">
        <v>3</v>
      </c>
      <c r="C9" s="20">
        <v>1</v>
      </c>
      <c r="D9" s="23" t="s">
        <v>42</v>
      </c>
      <c r="E9" s="16" t="s">
        <v>43</v>
      </c>
      <c r="F9" s="55"/>
      <c r="G9" s="5" t="s">
        <v>44</v>
      </c>
      <c r="H9" s="13">
        <v>166</v>
      </c>
      <c r="I9" s="13">
        <v>158</v>
      </c>
      <c r="J9" s="59">
        <f t="shared" si="0"/>
        <v>0.69166666666666665</v>
      </c>
      <c r="K9" s="59">
        <f t="shared" si="0"/>
        <v>0.65833333333333333</v>
      </c>
      <c r="L9" s="18">
        <f t="shared" ref="L9:L14" si="1">IF(H9=0,0,IF(Z9=0,"test",IF(AND(H9&gt;0,I9=0),ROUND(((1-J9)*100),1),ROUND((1-(AVERAGE(J9:K9)))*100,1))))</f>
        <v>32.5</v>
      </c>
      <c r="M9" s="3"/>
      <c r="N9" s="38"/>
      <c r="O9" s="14"/>
      <c r="P9" s="18" t="str">
        <f t="shared" ref="P9:P14" si="2">IF($C9="",0,IF(AND(O9&gt;0,AA9&gt;0),IF(O9&lt;=AA9,0,ROUNDUP((ABS(AB9)),0)*0.4),"time"))</f>
        <v>time</v>
      </c>
      <c r="Q9" s="18">
        <f t="shared" ref="Q9:Q14" si="3">IF(P9="time",0,P9+N9)</f>
        <v>0</v>
      </c>
      <c r="S9" s="19">
        <f t="shared" ref="S9:S14" si="4">IFERROR(IF(P9="time",0,L9+Q9),"SJ")</f>
        <v>0</v>
      </c>
      <c r="T9" s="4"/>
      <c r="U9" s="3"/>
      <c r="V9" s="60" t="str">
        <f t="shared" ref="V9:V14" si="5">IF(O9=0,"-",IF(AND((AVERAGE(H9:I9)/Z9)&gt;=0.55,Q9&lt;=4),"Q","-"))</f>
        <v>-</v>
      </c>
      <c r="W9" s="61">
        <f t="shared" ref="W9:W14" si="6">IF(H9=0,0,(IF(Z9=0,"???",((AVERAGE(H9:I9))/Z9))))</f>
        <v>0.67500000000000004</v>
      </c>
      <c r="X9" s="62">
        <f t="shared" ref="X9:X14" si="7">IF(T9=0,,IF(T9&gt;10,,11-(T9)))</f>
        <v>0</v>
      </c>
      <c r="Y9" s="3"/>
      <c r="Z9" s="44">
        <v>240</v>
      </c>
      <c r="AA9" s="45">
        <v>0</v>
      </c>
      <c r="AB9" s="64">
        <f>IF((O9-AA9)=0,0,ABS(O9-AA9))</f>
        <v>0</v>
      </c>
      <c r="AC9" s="3"/>
      <c r="AD9" s="3"/>
      <c r="AE9" s="3"/>
      <c r="AF9" s="3"/>
      <c r="AG9" s="3"/>
    </row>
    <row r="10" spans="2:33" ht="17.399999999999999" x14ac:dyDescent="0.25">
      <c r="B10" s="20">
        <v>3</v>
      </c>
      <c r="C10" s="20">
        <v>3</v>
      </c>
      <c r="D10" s="23" t="s">
        <v>45</v>
      </c>
      <c r="E10" s="16" t="s">
        <v>46</v>
      </c>
      <c r="F10" s="55"/>
      <c r="G10" s="5" t="s">
        <v>41</v>
      </c>
      <c r="H10" s="13">
        <v>194</v>
      </c>
      <c r="I10" s="13">
        <v>202.5</v>
      </c>
      <c r="J10" s="59">
        <f t="shared" si="0"/>
        <v>0.80833333333333335</v>
      </c>
      <c r="K10" s="59">
        <f t="shared" si="0"/>
        <v>0.84375</v>
      </c>
      <c r="L10" s="18">
        <f t="shared" si="1"/>
        <v>17.399999999999999</v>
      </c>
      <c r="M10" s="3"/>
      <c r="N10" s="38"/>
      <c r="O10" s="14"/>
      <c r="P10" s="18" t="str">
        <f t="shared" si="2"/>
        <v>time</v>
      </c>
      <c r="Q10" s="18">
        <f t="shared" si="3"/>
        <v>0</v>
      </c>
      <c r="S10" s="19">
        <f t="shared" si="4"/>
        <v>0</v>
      </c>
      <c r="T10" s="4"/>
      <c r="U10" s="3"/>
      <c r="V10" s="60" t="str">
        <f t="shared" si="5"/>
        <v>-</v>
      </c>
      <c r="W10" s="61">
        <f t="shared" si="6"/>
        <v>0.82604166666666667</v>
      </c>
      <c r="X10" s="62">
        <f t="shared" si="7"/>
        <v>0</v>
      </c>
      <c r="Y10" s="3"/>
      <c r="Z10" s="44">
        <v>240</v>
      </c>
      <c r="AA10" s="45">
        <v>0</v>
      </c>
      <c r="AB10" s="64">
        <f t="shared" ref="AB10:AB14" si="8">IF((O10-AA10)=0,0,ABS(O10-AA10))</f>
        <v>0</v>
      </c>
      <c r="AC10" s="3"/>
      <c r="AD10" s="3"/>
      <c r="AE10" s="3"/>
      <c r="AF10" s="3"/>
      <c r="AG10" s="3"/>
    </row>
    <row r="11" spans="2:33" ht="17.399999999999999" x14ac:dyDescent="0.25">
      <c r="B11" s="20">
        <v>3</v>
      </c>
      <c r="C11" s="20">
        <v>2</v>
      </c>
      <c r="D11" s="23" t="s">
        <v>47</v>
      </c>
      <c r="E11" s="16" t="s">
        <v>48</v>
      </c>
      <c r="F11" s="55"/>
      <c r="G11" s="5" t="s">
        <v>49</v>
      </c>
      <c r="H11" s="13">
        <v>148.5</v>
      </c>
      <c r="I11" s="13">
        <v>137.5</v>
      </c>
      <c r="J11" s="59">
        <f t="shared" si="0"/>
        <v>0.61875000000000002</v>
      </c>
      <c r="K11" s="59">
        <f t="shared" si="0"/>
        <v>0.57291666666666663</v>
      </c>
      <c r="L11" s="18">
        <f t="shared" si="1"/>
        <v>40.4</v>
      </c>
      <c r="M11" s="3"/>
      <c r="N11" s="38"/>
      <c r="O11" s="14"/>
      <c r="P11" s="18" t="str">
        <f t="shared" si="2"/>
        <v>time</v>
      </c>
      <c r="Q11" s="18">
        <f t="shared" si="3"/>
        <v>0</v>
      </c>
      <c r="S11" s="19">
        <f t="shared" si="4"/>
        <v>0</v>
      </c>
      <c r="T11" s="4"/>
      <c r="U11" s="3"/>
      <c r="V11" s="60" t="str">
        <f t="shared" si="5"/>
        <v>-</v>
      </c>
      <c r="W11" s="61">
        <f t="shared" si="6"/>
        <v>0.59583333333333333</v>
      </c>
      <c r="X11" s="62">
        <f t="shared" si="7"/>
        <v>0</v>
      </c>
      <c r="Y11" s="3"/>
      <c r="Z11" s="44">
        <v>240</v>
      </c>
      <c r="AA11" s="45">
        <v>0</v>
      </c>
      <c r="AB11" s="64">
        <f t="shared" si="8"/>
        <v>0</v>
      </c>
      <c r="AC11" s="3"/>
      <c r="AD11" s="3"/>
      <c r="AE11" s="3"/>
      <c r="AF11" s="3"/>
      <c r="AG11" s="3"/>
    </row>
    <row r="12" spans="2:33" ht="17.399999999999999" x14ac:dyDescent="0.25">
      <c r="B12" s="20">
        <v>3</v>
      </c>
      <c r="C12" s="20">
        <v>4</v>
      </c>
      <c r="D12" s="23" t="s">
        <v>50</v>
      </c>
      <c r="E12" s="16" t="s">
        <v>51</v>
      </c>
      <c r="F12" s="55"/>
      <c r="G12" s="5" t="s">
        <v>52</v>
      </c>
      <c r="H12" s="13">
        <v>126</v>
      </c>
      <c r="I12" s="13">
        <v>160</v>
      </c>
      <c r="J12" s="59">
        <f t="shared" si="0"/>
        <v>0.52500000000000002</v>
      </c>
      <c r="K12" s="59">
        <f t="shared" si="0"/>
        <v>0.66666666666666663</v>
      </c>
      <c r="L12" s="18">
        <f t="shared" si="1"/>
        <v>40.4</v>
      </c>
      <c r="M12" s="3"/>
      <c r="N12" s="38"/>
      <c r="O12" s="14"/>
      <c r="P12" s="18" t="str">
        <f t="shared" si="2"/>
        <v>time</v>
      </c>
      <c r="Q12" s="18">
        <f t="shared" si="3"/>
        <v>0</v>
      </c>
      <c r="S12" s="19">
        <f t="shared" si="4"/>
        <v>0</v>
      </c>
      <c r="T12" s="4"/>
      <c r="U12" s="3"/>
      <c r="V12" s="60" t="str">
        <f t="shared" si="5"/>
        <v>-</v>
      </c>
      <c r="W12" s="61">
        <f t="shared" si="6"/>
        <v>0.59583333333333333</v>
      </c>
      <c r="X12" s="62">
        <f t="shared" si="7"/>
        <v>0</v>
      </c>
      <c r="Y12" s="3"/>
      <c r="Z12" s="44">
        <v>240</v>
      </c>
      <c r="AA12" s="45">
        <v>0</v>
      </c>
      <c r="AB12" s="64">
        <f t="shared" si="8"/>
        <v>0</v>
      </c>
      <c r="AC12" s="3"/>
      <c r="AD12" s="3"/>
      <c r="AE12" s="3"/>
      <c r="AF12" s="3"/>
      <c r="AG12" s="3"/>
    </row>
    <row r="13" spans="2:33" ht="17.399999999999999" x14ac:dyDescent="0.25">
      <c r="B13" s="20">
        <v>3</v>
      </c>
      <c r="C13" s="20">
        <v>5</v>
      </c>
      <c r="D13" s="23" t="s">
        <v>53</v>
      </c>
      <c r="E13" s="16" t="s">
        <v>54</v>
      </c>
      <c r="F13" s="55"/>
      <c r="G13" s="5" t="s">
        <v>44</v>
      </c>
      <c r="H13" s="13">
        <v>115</v>
      </c>
      <c r="I13" s="13">
        <v>122.5</v>
      </c>
      <c r="J13" s="59">
        <f t="shared" si="0"/>
        <v>0.47916666666666669</v>
      </c>
      <c r="K13" s="59">
        <f t="shared" si="0"/>
        <v>0.51041666666666663</v>
      </c>
      <c r="L13" s="18">
        <f t="shared" si="1"/>
        <v>50.5</v>
      </c>
      <c r="M13" s="3"/>
      <c r="N13" s="38"/>
      <c r="O13" s="14"/>
      <c r="P13" s="18" t="str">
        <f t="shared" si="2"/>
        <v>time</v>
      </c>
      <c r="Q13" s="18">
        <f t="shared" si="3"/>
        <v>0</v>
      </c>
      <c r="S13" s="19">
        <f t="shared" si="4"/>
        <v>0</v>
      </c>
      <c r="T13" s="4"/>
      <c r="U13" s="3"/>
      <c r="V13" s="60" t="str">
        <f t="shared" si="5"/>
        <v>-</v>
      </c>
      <c r="W13" s="61">
        <f t="shared" si="6"/>
        <v>0.49479166666666669</v>
      </c>
      <c r="X13" s="62">
        <f t="shared" si="7"/>
        <v>0</v>
      </c>
      <c r="Y13" s="3"/>
      <c r="Z13" s="44">
        <v>240</v>
      </c>
      <c r="AA13" s="45">
        <v>0</v>
      </c>
      <c r="AB13" s="64">
        <f t="shared" si="8"/>
        <v>0</v>
      </c>
      <c r="AC13" s="3"/>
      <c r="AD13" s="3"/>
      <c r="AE13" s="3"/>
      <c r="AF13" s="3"/>
      <c r="AG13" s="3"/>
    </row>
    <row r="14" spans="2:33" ht="17.399999999999999" x14ac:dyDescent="0.25">
      <c r="B14" s="20"/>
      <c r="C14" s="20"/>
      <c r="D14" s="23"/>
      <c r="E14" s="16"/>
      <c r="F14" s="55"/>
      <c r="G14" s="5"/>
      <c r="H14" s="13"/>
      <c r="I14" s="13"/>
      <c r="J14" s="59">
        <f t="shared" si="0"/>
        <v>0</v>
      </c>
      <c r="K14" s="59">
        <f t="shared" si="0"/>
        <v>0</v>
      </c>
      <c r="L14" s="18">
        <f t="shared" si="1"/>
        <v>0</v>
      </c>
      <c r="M14" s="3"/>
      <c r="N14" s="38"/>
      <c r="O14" s="14"/>
      <c r="P14" s="18">
        <f t="shared" si="2"/>
        <v>0</v>
      </c>
      <c r="Q14" s="18">
        <f t="shared" si="3"/>
        <v>0</v>
      </c>
      <c r="S14" s="19">
        <f t="shared" si="4"/>
        <v>0</v>
      </c>
      <c r="T14" s="4"/>
      <c r="U14" s="3"/>
      <c r="V14" s="60" t="str">
        <f t="shared" si="5"/>
        <v>-</v>
      </c>
      <c r="W14" s="61">
        <f t="shared" si="6"/>
        <v>0</v>
      </c>
      <c r="X14" s="62">
        <f t="shared" si="7"/>
        <v>0</v>
      </c>
      <c r="Y14" s="3"/>
      <c r="Z14" s="44">
        <v>0</v>
      </c>
      <c r="AA14" s="45">
        <v>0</v>
      </c>
      <c r="AB14" s="64">
        <f t="shared" si="8"/>
        <v>0</v>
      </c>
      <c r="AC14" s="3"/>
      <c r="AD14" s="3"/>
      <c r="AE14" s="3"/>
      <c r="AF14" s="3"/>
      <c r="AG14" s="3"/>
    </row>
    <row r="15" spans="2:33" ht="21" x14ac:dyDescent="0.4">
      <c r="F15" s="52"/>
      <c r="P15" s="52"/>
    </row>
    <row r="20" spans="2:28" ht="26.4" x14ac:dyDescent="0.25">
      <c r="V20" s="75" t="s">
        <v>2</v>
      </c>
      <c r="AA20" s="2"/>
      <c r="AB20" s="48" t="s">
        <v>31</v>
      </c>
    </row>
    <row r="21" spans="2:28" ht="41.4" x14ac:dyDescent="0.25">
      <c r="B21" s="26" t="s">
        <v>37</v>
      </c>
      <c r="C21" s="26" t="s">
        <v>19</v>
      </c>
      <c r="D21" s="27" t="s">
        <v>20</v>
      </c>
      <c r="E21" s="28" t="s">
        <v>4</v>
      </c>
      <c r="F21" s="29" t="s">
        <v>5</v>
      </c>
      <c r="G21" s="28" t="s">
        <v>1</v>
      </c>
      <c r="H21" s="30" t="s">
        <v>6</v>
      </c>
      <c r="I21" s="30" t="s">
        <v>7</v>
      </c>
      <c r="J21" s="30" t="s">
        <v>21</v>
      </c>
      <c r="K21" s="30" t="s">
        <v>22</v>
      </c>
      <c r="L21" s="53" t="s">
        <v>33</v>
      </c>
      <c r="N21" s="29" t="s">
        <v>8</v>
      </c>
      <c r="O21" s="29" t="s">
        <v>11</v>
      </c>
      <c r="P21" s="29" t="s">
        <v>9</v>
      </c>
      <c r="Q21" s="29" t="s">
        <v>10</v>
      </c>
      <c r="S21" s="30" t="s">
        <v>12</v>
      </c>
      <c r="T21" s="30" t="s">
        <v>13</v>
      </c>
      <c r="V21" s="76"/>
      <c r="W21" s="22" t="s">
        <v>24</v>
      </c>
      <c r="X21" s="12" t="s">
        <v>14</v>
      </c>
      <c r="Z21" s="47" t="s">
        <v>18</v>
      </c>
      <c r="AA21" s="47" t="s">
        <v>30</v>
      </c>
      <c r="AB21" s="47" t="s">
        <v>32</v>
      </c>
    </row>
    <row r="22" spans="2:28" ht="21" x14ac:dyDescent="0.25">
      <c r="B22" s="31"/>
      <c r="C22" s="31"/>
      <c r="D22" s="32" t="s">
        <v>25</v>
      </c>
      <c r="E22" s="33"/>
      <c r="F22" s="34"/>
      <c r="G22" s="33"/>
      <c r="H22" s="33"/>
      <c r="I22" s="35"/>
      <c r="J22" s="35"/>
      <c r="K22" s="35"/>
      <c r="L22" s="36"/>
      <c r="N22" s="33"/>
      <c r="O22" s="36"/>
      <c r="P22" s="35"/>
      <c r="Q22" s="35"/>
      <c r="S22" s="77"/>
      <c r="T22" s="78"/>
      <c r="V22" s="9"/>
      <c r="W22" s="9"/>
      <c r="X22" s="9"/>
      <c r="Z22" s="41"/>
      <c r="AA22" s="42"/>
      <c r="AB22" s="54" t="s">
        <v>38</v>
      </c>
    </row>
    <row r="23" spans="2:28" ht="17.399999999999999" x14ac:dyDescent="0.25">
      <c r="B23" s="20">
        <v>3</v>
      </c>
      <c r="C23" s="20">
        <v>3</v>
      </c>
      <c r="D23" s="23" t="s">
        <v>45</v>
      </c>
      <c r="E23" s="16" t="s">
        <v>46</v>
      </c>
      <c r="F23" s="55"/>
      <c r="G23" s="5" t="s">
        <v>41</v>
      </c>
      <c r="H23" s="13">
        <v>194</v>
      </c>
      <c r="I23" s="13">
        <v>202.5</v>
      </c>
      <c r="J23" s="59">
        <f t="shared" ref="J23:K28" si="9">IFERROR(IF(H23=0,0,(H23/$Z23)),0)</f>
        <v>0.80833333333333335</v>
      </c>
      <c r="K23" s="59">
        <f t="shared" si="9"/>
        <v>0.84375</v>
      </c>
      <c r="L23" s="18">
        <f t="shared" ref="L23:L27" si="10">IF(H23=0,0,IF(Z23=0,"test",IF(AND(H23&gt;0,I23=0),ROUND(((1-J23)*100),1),ROUND((1-(AVERAGE(J23:K23)))*100,1))))</f>
        <v>17.399999999999999</v>
      </c>
      <c r="M23" s="3"/>
      <c r="N23" s="38">
        <v>4</v>
      </c>
      <c r="O23" s="14">
        <v>80.599999999999994</v>
      </c>
      <c r="P23" s="18">
        <f t="shared" ref="P23:P28" si="11">IF($C23="",0,IF(AND(O23&gt;0,AA23&gt;0),IF(O23&lt;=AA23,0,ROUNDUP((ABS(AB23)),0)*0.4),"time"))</f>
        <v>2.8000000000000003</v>
      </c>
      <c r="Q23" s="18">
        <f t="shared" ref="Q23:Q28" si="12">IF(P23="time",0,P23+N23)</f>
        <v>6.8000000000000007</v>
      </c>
      <c r="S23" s="19">
        <f t="shared" ref="S23:S28" si="13">IFERROR(IF(P23="time",0,L23+Q23),"SJ")</f>
        <v>24.2</v>
      </c>
      <c r="T23" s="4">
        <v>1</v>
      </c>
      <c r="U23" s="3"/>
      <c r="V23" s="60" t="str">
        <f t="shared" ref="V23:V28" si="14">IF(O23=0,"-",IF(AND((AVERAGE(H23:I23)/Z23)&gt;=0.55,Q23&lt;=4),"Q","-"))</f>
        <v>-</v>
      </c>
      <c r="W23" s="61">
        <f t="shared" ref="W23:W28" si="15">IF(H23=0,0,(IF(Z23=0,"???",((AVERAGE(H23:I23))/Z23))))</f>
        <v>0.82604166666666667</v>
      </c>
      <c r="X23" s="62">
        <f t="shared" ref="X23:X28" si="16">IF(T23=0,,IF(T23&gt;10,,11-(T23)))</f>
        <v>10</v>
      </c>
      <c r="Y23" s="3"/>
      <c r="Z23" s="44">
        <v>240</v>
      </c>
      <c r="AA23" s="45">
        <v>74</v>
      </c>
      <c r="AB23" s="64">
        <f t="shared" ref="AB23:AB28" si="17">IF((O23-AA23)=0,0,ABS(O23-AA23))</f>
        <v>6.5999999999999943</v>
      </c>
    </row>
    <row r="24" spans="2:28" ht="17.399999999999999" x14ac:dyDescent="0.25">
      <c r="B24" s="20">
        <v>3</v>
      </c>
      <c r="C24" s="20">
        <v>6</v>
      </c>
      <c r="D24" s="23" t="s">
        <v>39</v>
      </c>
      <c r="E24" s="16" t="s">
        <v>40</v>
      </c>
      <c r="F24" s="55"/>
      <c r="G24" s="5" t="s">
        <v>41</v>
      </c>
      <c r="H24" s="13">
        <v>180</v>
      </c>
      <c r="I24" s="13">
        <v>175.5</v>
      </c>
      <c r="J24" s="59">
        <f t="shared" si="9"/>
        <v>0.75</v>
      </c>
      <c r="K24" s="59">
        <f t="shared" si="9"/>
        <v>0.73124999999999996</v>
      </c>
      <c r="L24" s="18">
        <f t="shared" si="10"/>
        <v>25.9</v>
      </c>
      <c r="M24" s="3"/>
      <c r="N24" s="38"/>
      <c r="O24" s="14">
        <v>75.66</v>
      </c>
      <c r="P24" s="18">
        <f t="shared" si="11"/>
        <v>0.8</v>
      </c>
      <c r="Q24" s="18">
        <f t="shared" si="12"/>
        <v>0.8</v>
      </c>
      <c r="S24" s="19">
        <f t="shared" si="13"/>
        <v>26.7</v>
      </c>
      <c r="T24" s="4">
        <v>2</v>
      </c>
      <c r="U24" s="3"/>
      <c r="V24" s="60" t="str">
        <f t="shared" si="14"/>
        <v>Q</v>
      </c>
      <c r="W24" s="61">
        <f t="shared" si="15"/>
        <v>0.74062499999999998</v>
      </c>
      <c r="X24" s="62">
        <f t="shared" si="16"/>
        <v>9</v>
      </c>
      <c r="Y24" s="3"/>
      <c r="Z24" s="44">
        <v>240</v>
      </c>
      <c r="AA24" s="45">
        <v>74</v>
      </c>
      <c r="AB24" s="64">
        <f t="shared" si="17"/>
        <v>1.6599999999999966</v>
      </c>
    </row>
    <row r="25" spans="2:28" ht="17.399999999999999" x14ac:dyDescent="0.25">
      <c r="B25" s="20">
        <v>3</v>
      </c>
      <c r="C25" s="20">
        <v>1</v>
      </c>
      <c r="D25" s="23" t="s">
        <v>42</v>
      </c>
      <c r="E25" s="16" t="s">
        <v>43</v>
      </c>
      <c r="F25" s="55"/>
      <c r="G25" s="5" t="s">
        <v>44</v>
      </c>
      <c r="H25" s="13">
        <v>166</v>
      </c>
      <c r="I25" s="13">
        <v>158</v>
      </c>
      <c r="J25" s="59">
        <f t="shared" si="9"/>
        <v>0.69166666666666665</v>
      </c>
      <c r="K25" s="59">
        <f t="shared" si="9"/>
        <v>0.65833333333333333</v>
      </c>
      <c r="L25" s="18">
        <f t="shared" si="10"/>
        <v>32.5</v>
      </c>
      <c r="M25" s="3"/>
      <c r="N25" s="38"/>
      <c r="O25" s="14">
        <v>66.25</v>
      </c>
      <c r="P25" s="18">
        <f t="shared" si="11"/>
        <v>0</v>
      </c>
      <c r="Q25" s="18">
        <f t="shared" si="12"/>
        <v>0</v>
      </c>
      <c r="S25" s="19">
        <f t="shared" si="13"/>
        <v>32.5</v>
      </c>
      <c r="T25" s="4">
        <v>3</v>
      </c>
      <c r="U25" s="3"/>
      <c r="V25" s="60" t="str">
        <f t="shared" si="14"/>
        <v>Q</v>
      </c>
      <c r="W25" s="61">
        <f t="shared" si="15"/>
        <v>0.67500000000000004</v>
      </c>
      <c r="X25" s="62">
        <f t="shared" si="16"/>
        <v>8</v>
      </c>
      <c r="Y25" s="3"/>
      <c r="Z25" s="44">
        <v>240</v>
      </c>
      <c r="AA25" s="45">
        <v>74</v>
      </c>
      <c r="AB25" s="64">
        <f t="shared" si="17"/>
        <v>7.75</v>
      </c>
    </row>
    <row r="26" spans="2:28" ht="17.399999999999999" x14ac:dyDescent="0.25">
      <c r="B26" s="20">
        <v>3</v>
      </c>
      <c r="C26" s="20">
        <v>4</v>
      </c>
      <c r="D26" s="23" t="s">
        <v>50</v>
      </c>
      <c r="E26" s="16" t="s">
        <v>51</v>
      </c>
      <c r="F26" s="55"/>
      <c r="G26" s="5" t="s">
        <v>52</v>
      </c>
      <c r="H26" s="13">
        <v>126</v>
      </c>
      <c r="I26" s="13">
        <v>160</v>
      </c>
      <c r="J26" s="59">
        <f>IFERROR(IF(H26=0,0,(H26/$Z26)),0)</f>
        <v>0.52500000000000002</v>
      </c>
      <c r="K26" s="59">
        <f>IFERROR(IF(I26=0,0,(I26/$Z26)),0)</f>
        <v>0.66666666666666663</v>
      </c>
      <c r="L26" s="66">
        <f>IF(H26=0,0,IF(Z26=0,"test",IF(AND(H26&gt;0,I26=0),ROUND(((1-J26)*100),1),ROUND((1-(AVERAGE(J26:K26)))*100,1))))</f>
        <v>40.4</v>
      </c>
      <c r="M26" s="3"/>
      <c r="N26" s="38"/>
      <c r="O26" s="14">
        <v>71</v>
      </c>
      <c r="P26" s="18">
        <f>IF($C26="",0,IF(AND(O26&gt;0,AA26&gt;0),IF(O26&lt;=AA26,0,ROUNDUP((ABS(AB26)),0)*0.4),"time"))</f>
        <v>0</v>
      </c>
      <c r="Q26" s="18">
        <f>IF(P26="time",0,P26+N26)</f>
        <v>0</v>
      </c>
      <c r="S26" s="67">
        <f>IFERROR(IF(P26="time",0,L26+Q26),"SJ")</f>
        <v>40.4</v>
      </c>
      <c r="T26" s="4">
        <v>4</v>
      </c>
      <c r="U26" s="3"/>
      <c r="V26" s="60" t="str">
        <f>IF(O26=0,"-",IF(AND((AVERAGE(H26:I26)/Z26)&gt;=0.55,Q26&lt;=4),"Q","-"))</f>
        <v>Q</v>
      </c>
      <c r="W26" s="61">
        <f>IF(H26=0,0,(IF(Z26=0,"???",((AVERAGE(H26:I26))/Z26))))</f>
        <v>0.59583333333333333</v>
      </c>
      <c r="X26" s="62">
        <f t="shared" si="16"/>
        <v>7</v>
      </c>
      <c r="Y26" s="3"/>
      <c r="Z26" s="44">
        <v>240</v>
      </c>
      <c r="AA26" s="45">
        <v>74</v>
      </c>
      <c r="AB26" s="65">
        <f>IF((O26-AA26)=0,0,ABS(O26-AA26))</f>
        <v>3</v>
      </c>
    </row>
    <row r="27" spans="2:28" ht="17.399999999999999" x14ac:dyDescent="0.25">
      <c r="B27" s="20">
        <v>3</v>
      </c>
      <c r="C27" s="20">
        <v>2</v>
      </c>
      <c r="D27" s="23" t="s">
        <v>47</v>
      </c>
      <c r="E27" s="16" t="s">
        <v>48</v>
      </c>
      <c r="F27" s="55"/>
      <c r="G27" s="5" t="s">
        <v>49</v>
      </c>
      <c r="H27" s="13">
        <v>148.5</v>
      </c>
      <c r="I27" s="13">
        <v>137.5</v>
      </c>
      <c r="J27" s="59">
        <f t="shared" si="9"/>
        <v>0.61875000000000002</v>
      </c>
      <c r="K27" s="59">
        <f t="shared" si="9"/>
        <v>0.57291666666666663</v>
      </c>
      <c r="L27" s="66">
        <f t="shared" si="10"/>
        <v>40.4</v>
      </c>
      <c r="M27" s="3"/>
      <c r="N27" s="38"/>
      <c r="O27" s="14">
        <v>68</v>
      </c>
      <c r="P27" s="18">
        <f t="shared" si="11"/>
        <v>0</v>
      </c>
      <c r="Q27" s="18">
        <f t="shared" si="12"/>
        <v>0</v>
      </c>
      <c r="S27" s="67">
        <f t="shared" si="13"/>
        <v>40.4</v>
      </c>
      <c r="T27" s="4">
        <v>5</v>
      </c>
      <c r="U27" s="3"/>
      <c r="V27" s="60" t="str">
        <f t="shared" si="14"/>
        <v>Q</v>
      </c>
      <c r="W27" s="61">
        <f t="shared" si="15"/>
        <v>0.59583333333333333</v>
      </c>
      <c r="X27" s="62">
        <f t="shared" si="16"/>
        <v>6</v>
      </c>
      <c r="Y27" s="3"/>
      <c r="Z27" s="44">
        <v>240</v>
      </c>
      <c r="AA27" s="45">
        <v>74</v>
      </c>
      <c r="AB27" s="65">
        <f t="shared" si="17"/>
        <v>6</v>
      </c>
    </row>
    <row r="28" spans="2:28" ht="17.399999999999999" x14ac:dyDescent="0.25">
      <c r="B28" s="20">
        <v>3</v>
      </c>
      <c r="C28" s="20">
        <v>5</v>
      </c>
      <c r="D28" s="23" t="s">
        <v>53</v>
      </c>
      <c r="E28" s="16" t="s">
        <v>54</v>
      </c>
      <c r="F28" s="55"/>
      <c r="G28" s="5" t="s">
        <v>44</v>
      </c>
      <c r="H28" s="13">
        <v>115</v>
      </c>
      <c r="I28" s="13">
        <v>122.5</v>
      </c>
      <c r="J28" s="59">
        <f t="shared" si="9"/>
        <v>0.47916666666666669</v>
      </c>
      <c r="K28" s="59">
        <f t="shared" si="9"/>
        <v>0.51041666666666663</v>
      </c>
      <c r="L28" s="18">
        <f>IF(H28=0,0,IF(Z28=0,"test",IF(AND(H28&gt;0,I28=0),ROUND(((1-J28)*100),1),ROUND((1-(AVERAGE(J28:K28)))*100,1))))</f>
        <v>50.5</v>
      </c>
      <c r="M28" s="3"/>
      <c r="N28" s="38">
        <v>4</v>
      </c>
      <c r="O28" s="14">
        <v>56</v>
      </c>
      <c r="P28" s="18">
        <f t="shared" si="11"/>
        <v>0</v>
      </c>
      <c r="Q28" s="18">
        <f t="shared" si="12"/>
        <v>4</v>
      </c>
      <c r="S28" s="19">
        <f t="shared" si="13"/>
        <v>54.5</v>
      </c>
      <c r="T28" s="4">
        <v>6</v>
      </c>
      <c r="U28" s="3"/>
      <c r="V28" s="60" t="str">
        <f t="shared" si="14"/>
        <v>-</v>
      </c>
      <c r="W28" s="61">
        <f t="shared" si="15"/>
        <v>0.49479166666666669</v>
      </c>
      <c r="X28" s="62">
        <f t="shared" si="16"/>
        <v>5</v>
      </c>
      <c r="Y28" s="3"/>
      <c r="Z28" s="44">
        <v>240</v>
      </c>
      <c r="AA28" s="45">
        <v>74</v>
      </c>
      <c r="AB28" s="64">
        <f t="shared" si="17"/>
        <v>18</v>
      </c>
    </row>
    <row r="29" spans="2:28" ht="17.399999999999999" x14ac:dyDescent="0.25">
      <c r="B29" s="20"/>
      <c r="C29" s="20"/>
      <c r="D29" s="23"/>
      <c r="E29" s="16"/>
      <c r="F29" s="55"/>
      <c r="G29" s="5"/>
      <c r="H29" s="13"/>
      <c r="I29" s="13"/>
      <c r="J29" s="59">
        <f t="shared" ref="J29" si="18">IFERROR(IF(H29=0,0,(H29/$Z29)),0)</f>
        <v>0</v>
      </c>
      <c r="K29" s="59">
        <f t="shared" ref="K29" si="19">IFERROR(IF(I29=0,0,(I29/$Z29)),0)</f>
        <v>0</v>
      </c>
      <c r="L29" s="18">
        <f t="shared" ref="L29" si="20">IF(H29=0,0,IF(Z29=0,"test",IF(AND(H29&gt;0,I29=0),ROUND(((1-J29)*100),1),ROUND((1-(AVERAGE(J29:K29)))*100,1))))</f>
        <v>0</v>
      </c>
      <c r="M29" s="3"/>
      <c r="N29" s="38"/>
      <c r="O29" s="14">
        <v>0</v>
      </c>
      <c r="P29" s="18">
        <f t="shared" ref="P29" si="21">IF($C29="",0,IF(AND(O29&gt;0,AA29&gt;0),IF(O29&lt;=AA29,0,ROUNDUP((ABS(AB29)),0)*0.4),"time"))</f>
        <v>0</v>
      </c>
      <c r="Q29" s="18">
        <f t="shared" ref="Q29" si="22">IF(P29="time",0,P29+N29)</f>
        <v>0</v>
      </c>
      <c r="S29" s="19">
        <f t="shared" ref="S29" si="23">IFERROR(IF(P29="time",0,L29+Q29),"SJ")</f>
        <v>0</v>
      </c>
      <c r="T29" s="4"/>
      <c r="U29" s="3"/>
      <c r="V29" s="60" t="str">
        <f t="shared" ref="V29" si="24">IF(O29=0,"-",IF(AND((AVERAGE(H29:I29)/Z29)&gt;=0.55,Q29&lt;=4),"Q","-"))</f>
        <v>-</v>
      </c>
      <c r="W29" s="61">
        <f t="shared" ref="W29" si="25">IF(H29=0,0,(IF(Z29=0,"???",((AVERAGE(H29:I29))/Z29))))</f>
        <v>0</v>
      </c>
      <c r="X29" s="62">
        <f t="shared" ref="X29" si="26">IF(T29=0,,IF(T29&gt;10,,11-(T29)))</f>
        <v>0</v>
      </c>
      <c r="Y29" s="3"/>
      <c r="Z29" s="44">
        <v>0</v>
      </c>
      <c r="AA29" s="45">
        <v>0</v>
      </c>
      <c r="AB29" s="64">
        <f t="shared" ref="AB29" si="27">IF((O29-AA29)=0,0,ABS(O29-AA29))</f>
        <v>0</v>
      </c>
    </row>
  </sheetData>
  <sheetProtection sheet="1" objects="1" scenarios="1" selectLockedCells="1" selectUnlockedCells="1"/>
  <sortState xmlns:xlrd2="http://schemas.microsoft.com/office/spreadsheetml/2017/richdata2" ref="A23:AG28">
    <sortCondition ref="S23:S28"/>
  </sortState>
  <mergeCells count="8">
    <mergeCell ref="V5:V6"/>
    <mergeCell ref="S22:T22"/>
    <mergeCell ref="S7:T7"/>
    <mergeCell ref="S4:T4"/>
    <mergeCell ref="H5:L5"/>
    <mergeCell ref="N5:Q5"/>
    <mergeCell ref="S5:T5"/>
    <mergeCell ref="V20:V21"/>
  </mergeCells>
  <conditionalFormatting sqref="N8:Q14 N23:Q29">
    <cfRule type="cellIs" dxfId="28" priority="34" operator="equal">
      <formula>0</formula>
    </cfRule>
  </conditionalFormatting>
  <conditionalFormatting sqref="P10:Q14">
    <cfRule type="cellIs" dxfId="27" priority="33" operator="equal">
      <formula>0</formula>
    </cfRule>
  </conditionalFormatting>
  <conditionalFormatting sqref="S8:T14">
    <cfRule type="cellIs" dxfId="26" priority="35" operator="equal">
      <formula>0</formula>
    </cfRule>
  </conditionalFormatting>
  <conditionalFormatting sqref="S23:T29">
    <cfRule type="cellIs" dxfId="25" priority="2" operator="equal">
      <formula>0</formula>
    </cfRule>
  </conditionalFormatting>
  <conditionalFormatting sqref="V5:V6">
    <cfRule type="cellIs" dxfId="24" priority="49" operator="equal">
      <formula>"Q"</formula>
    </cfRule>
  </conditionalFormatting>
  <conditionalFormatting sqref="V8:V14">
    <cfRule type="cellIs" dxfId="23" priority="31" operator="equal">
      <formula>"Q"</formula>
    </cfRule>
  </conditionalFormatting>
  <conditionalFormatting sqref="V20:V21">
    <cfRule type="cellIs" dxfId="22" priority="7" operator="equal">
      <formula>"Q"</formula>
    </cfRule>
  </conditionalFormatting>
  <conditionalFormatting sqref="V23:V29">
    <cfRule type="cellIs" dxfId="21" priority="1" operator="equal">
      <formula>"Q"</formula>
    </cfRule>
  </conditionalFormatting>
  <conditionalFormatting sqref="V7:X7">
    <cfRule type="cellIs" dxfId="20" priority="40" operator="equal">
      <formula>"Q"</formula>
    </cfRule>
  </conditionalFormatting>
  <conditionalFormatting sqref="V22:X22">
    <cfRule type="cellIs" dxfId="19" priority="30" operator="equal">
      <formula>"Q"</formula>
    </cfRule>
  </conditionalFormatting>
  <conditionalFormatting sqref="W6">
    <cfRule type="cellIs" dxfId="18" priority="47" operator="equal">
      <formula>"???"</formula>
    </cfRule>
    <cfRule type="cellIs" dxfId="17" priority="48" operator="greaterThanOrEqual">
      <formula>0.5</formula>
    </cfRule>
  </conditionalFormatting>
  <conditionalFormatting sqref="W8:W14">
    <cfRule type="cellIs" dxfId="16" priority="37" operator="equal">
      <formula>"???"</formula>
    </cfRule>
    <cfRule type="cellIs" dxfId="15" priority="38" operator="greaterThanOrEqual">
      <formula>0.5</formula>
    </cfRule>
  </conditionalFormatting>
  <conditionalFormatting sqref="W21">
    <cfRule type="cellIs" dxfId="14" priority="5" operator="equal">
      <formula>"???"</formula>
    </cfRule>
    <cfRule type="cellIs" dxfId="13" priority="6" operator="greaterThanOrEqual">
      <formula>0.5</formula>
    </cfRule>
  </conditionalFormatting>
  <conditionalFormatting sqref="W23:W29">
    <cfRule type="cellIs" dxfId="12" priority="3" operator="equal">
      <formula>"???"</formula>
    </cfRule>
    <cfRule type="cellIs" dxfId="11" priority="4" operator="greaterThanOrEqual">
      <formula>0.5</formula>
    </cfRule>
  </conditionalFormatting>
  <conditionalFormatting sqref="W23:AB29 J23:U29 J8:U14 W8:AB14">
    <cfRule type="cellIs" dxfId="10" priority="32" operator="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711B-F07C-46FC-B6BA-216EDF0A2C17}">
  <sheetPr>
    <tabColor rgb="FFFFFF00"/>
    <pageSetUpPr fitToPage="1"/>
  </sheetPr>
  <dimension ref="B1:AG100"/>
  <sheetViews>
    <sheetView showGridLines="0" zoomScale="90" zoomScaleNormal="90" zoomScaleSheetLayoutView="100" workbookViewId="0">
      <pane xSplit="7" ySplit="5" topLeftCell="H6" activePane="bottomRight" state="frozen"/>
      <selection pane="topRight" activeCell="H1" sqref="H1"/>
      <selection pane="bottomLeft" activeCell="A6" sqref="A6"/>
      <selection pane="bottomRight" activeCell="H6" sqref="H6:I6"/>
    </sheetView>
  </sheetViews>
  <sheetFormatPr defaultRowHeight="13.2" x14ac:dyDescent="0.25"/>
  <cols>
    <col min="1" max="1" width="2.6640625" customWidth="1"/>
    <col min="2" max="2" width="7.33203125" customWidth="1"/>
    <col min="3" max="3" width="7.5546875" customWidth="1"/>
    <col min="4" max="4" width="24.109375" customWidth="1"/>
    <col min="5" max="5" width="29.109375" customWidth="1"/>
    <col min="6" max="6" width="9.109375" customWidth="1"/>
    <col min="7" max="7" width="20.6640625" customWidth="1"/>
    <col min="8" max="9" width="9.44140625" customWidth="1"/>
    <col min="10" max="11" width="10.109375" customWidth="1"/>
    <col min="12" max="12" width="9.88671875" customWidth="1"/>
    <col min="13" max="13" width="2" customWidth="1"/>
    <col min="14" max="14" width="7.5546875" customWidth="1"/>
    <col min="15" max="15" width="8.33203125" customWidth="1"/>
    <col min="16" max="16" width="6.88671875" customWidth="1"/>
    <col min="17" max="17" width="7.109375" customWidth="1"/>
    <col min="18" max="18" width="2" customWidth="1"/>
    <col min="19" max="19" width="11.109375" customWidth="1"/>
    <col min="20" max="20" width="7.6640625" customWidth="1"/>
    <col min="21" max="21" width="1.44140625" customWidth="1"/>
    <col min="22" max="22" width="5.44140625" customWidth="1"/>
    <col min="23" max="23" width="7.88671875" customWidth="1"/>
    <col min="24" max="24" width="8" customWidth="1"/>
    <col min="25" max="25" width="1.88671875" customWidth="1"/>
    <col min="26" max="26" width="9.88671875" customWidth="1"/>
    <col min="27" max="27" width="10.5546875" customWidth="1"/>
    <col min="28" max="28" width="10" customWidth="1"/>
    <col min="29" max="29" width="5.5546875" customWidth="1"/>
  </cols>
  <sheetData>
    <row r="1" spans="2:33" ht="15.6" x14ac:dyDescent="0.3">
      <c r="C1" s="15"/>
      <c r="D1" s="1"/>
      <c r="E1" s="1"/>
      <c r="F1" s="1"/>
      <c r="G1" s="1"/>
      <c r="H1" s="1"/>
      <c r="I1" s="2"/>
      <c r="J1" s="2"/>
      <c r="K1" s="2"/>
      <c r="L1" s="2"/>
      <c r="M1" s="2"/>
      <c r="N1" s="2"/>
      <c r="O1" s="2"/>
    </row>
    <row r="2" spans="2:33" ht="15.6" x14ac:dyDescent="0.3">
      <c r="C2" s="24"/>
      <c r="F2" s="2"/>
      <c r="S2" s="79" t="s">
        <v>15</v>
      </c>
      <c r="T2" s="80"/>
      <c r="AA2" s="2"/>
      <c r="AB2" s="2"/>
    </row>
    <row r="3" spans="2:33" ht="25.2" x14ac:dyDescent="0.45">
      <c r="C3" s="2"/>
      <c r="F3" s="2"/>
      <c r="H3" s="81" t="s">
        <v>3</v>
      </c>
      <c r="I3" s="82"/>
      <c r="J3" s="82"/>
      <c r="K3" s="82"/>
      <c r="L3" s="83"/>
      <c r="N3" s="84" t="s">
        <v>0</v>
      </c>
      <c r="O3" s="85"/>
      <c r="P3" s="85"/>
      <c r="Q3" s="85"/>
      <c r="S3" s="86">
        <f ca="1">NOW()</f>
        <v>46199.887699189814</v>
      </c>
      <c r="T3" s="87"/>
      <c r="V3" s="88" t="s">
        <v>2</v>
      </c>
      <c r="AA3" s="2"/>
      <c r="AB3" s="2"/>
    </row>
    <row r="4" spans="2:33" ht="41.4" x14ac:dyDescent="0.25">
      <c r="B4" s="26" t="s">
        <v>37</v>
      </c>
      <c r="C4" s="26" t="s">
        <v>19</v>
      </c>
      <c r="D4" s="27" t="s">
        <v>20</v>
      </c>
      <c r="E4" s="28" t="s">
        <v>4</v>
      </c>
      <c r="F4" s="29" t="s">
        <v>5</v>
      </c>
      <c r="G4" s="28" t="s">
        <v>1</v>
      </c>
      <c r="H4" s="30" t="s">
        <v>6</v>
      </c>
      <c r="I4" s="30" t="s">
        <v>7</v>
      </c>
      <c r="J4" s="30" t="s">
        <v>21</v>
      </c>
      <c r="K4" s="30" t="s">
        <v>22</v>
      </c>
      <c r="L4" s="53" t="s">
        <v>33</v>
      </c>
      <c r="N4" s="29" t="s">
        <v>8</v>
      </c>
      <c r="O4" s="29" t="s">
        <v>11</v>
      </c>
      <c r="P4" s="29" t="s">
        <v>9</v>
      </c>
      <c r="Q4" s="29" t="s">
        <v>10</v>
      </c>
      <c r="S4" s="30" t="s">
        <v>12</v>
      </c>
      <c r="T4" s="30" t="s">
        <v>13</v>
      </c>
      <c r="V4" s="89"/>
      <c r="W4" s="22" t="s">
        <v>24</v>
      </c>
      <c r="X4" s="12" t="s">
        <v>14</v>
      </c>
      <c r="Z4" s="47" t="s">
        <v>55</v>
      </c>
      <c r="AA4" s="47" t="s">
        <v>30</v>
      </c>
      <c r="AB4" s="47" t="s">
        <v>32</v>
      </c>
    </row>
    <row r="5" spans="2:33" ht="21" x14ac:dyDescent="0.25">
      <c r="B5" s="31"/>
      <c r="C5" s="31"/>
      <c r="D5" s="32" t="s">
        <v>25</v>
      </c>
      <c r="E5" s="33"/>
      <c r="F5" s="34"/>
      <c r="G5" s="33"/>
      <c r="H5" s="33"/>
      <c r="I5" s="35"/>
      <c r="J5" s="35"/>
      <c r="K5" s="35"/>
      <c r="L5" s="36"/>
      <c r="N5" s="33"/>
      <c r="O5" s="36"/>
      <c r="P5" s="35"/>
      <c r="Q5" s="35"/>
      <c r="S5" s="77"/>
      <c r="T5" s="78"/>
      <c r="V5" s="9"/>
      <c r="W5" s="9"/>
      <c r="X5" s="9"/>
      <c r="Z5" s="71"/>
      <c r="AA5" s="72"/>
      <c r="AB5" s="73" t="s">
        <v>38</v>
      </c>
      <c r="AD5" s="70" t="s">
        <v>60</v>
      </c>
    </row>
    <row r="6" spans="2:33" ht="17.399999999999999" x14ac:dyDescent="0.25">
      <c r="B6" s="20"/>
      <c r="C6" s="20"/>
      <c r="D6" s="23"/>
      <c r="E6" s="16"/>
      <c r="F6" s="55"/>
      <c r="G6" s="5"/>
      <c r="H6" s="13"/>
      <c r="I6" s="13"/>
      <c r="J6" s="59">
        <f t="shared" ref="J6:K6" si="0">IFERROR(IF(H6=0,0,(H6/$Z6)),0)</f>
        <v>0</v>
      </c>
      <c r="K6" s="59">
        <f t="shared" si="0"/>
        <v>0</v>
      </c>
      <c r="L6" s="18">
        <f>IF(H6=0,0,IF(Z6=0,"test",IF(AND(H6&gt;0,I6=0),ROUND(((1-J6)*100),1),ROUND((1-(AVERAGE(J6:K6)))*100,1))))</f>
        <v>0</v>
      </c>
      <c r="M6" s="3"/>
      <c r="N6" s="38"/>
      <c r="O6" s="14"/>
      <c r="P6" s="18">
        <f>IF($C6="",0,IF(AND(O6&gt;0,AA6&gt;0),IF(O6&lt;=AA6,0,ROUNDUP((ABS(AB6)),0)*0.4),"time"))</f>
        <v>0</v>
      </c>
      <c r="Q6" s="18">
        <f>IF(P6="time",0,P6+N6)</f>
        <v>0</v>
      </c>
      <c r="S6" s="19">
        <f>IFERROR(IF(P6="time",0,L6+Q6),"SJ")</f>
        <v>0</v>
      </c>
      <c r="T6" s="4"/>
      <c r="U6" s="3"/>
      <c r="V6" s="60" t="str">
        <f>IFERROR(IF(O6=0,"-",IF(AND((AVERAGE(H6:I6)/Z6)&gt;=0.55,Q6&lt;=4),"Q","-")),"-")</f>
        <v>-</v>
      </c>
      <c r="W6" s="61">
        <f>IF(H6=0,0,(IF(Z6=0,"test",((AVERAGE(H6:I6))/Z6))))</f>
        <v>0</v>
      </c>
      <c r="X6" s="62">
        <f>IF(T6=0,,IF(T6&gt;10,,11-(T6)))</f>
        <v>0</v>
      </c>
      <c r="Y6" s="3"/>
      <c r="Z6" s="44">
        <v>0</v>
      </c>
      <c r="AA6" s="45">
        <v>0</v>
      </c>
      <c r="AB6" s="64">
        <f>IF((O6-AA6)=0,0,ABS(O6-AA6))</f>
        <v>0</v>
      </c>
      <c r="AC6" s="3"/>
      <c r="AD6" s="3"/>
      <c r="AE6" s="3"/>
      <c r="AF6" s="3"/>
      <c r="AG6" s="3"/>
    </row>
    <row r="7" spans="2:33" ht="17.399999999999999" x14ac:dyDescent="0.25">
      <c r="B7" s="20"/>
      <c r="C7" s="20"/>
      <c r="D7" s="23"/>
      <c r="E7" s="16"/>
      <c r="F7" s="55"/>
      <c r="G7" s="5"/>
      <c r="H7" s="13"/>
      <c r="I7" s="13"/>
      <c r="J7" s="59">
        <f t="shared" ref="J7:J70" si="1">IFERROR(IF(H7=0,0,(H7/$Z7)),0)</f>
        <v>0</v>
      </c>
      <c r="K7" s="59">
        <f t="shared" ref="K7:K70" si="2">IFERROR(IF(I7=0,0,(I7/$Z7)),0)</f>
        <v>0</v>
      </c>
      <c r="L7" s="18">
        <f t="shared" ref="L7:L70" si="3">IF(H7=0,0,IF(Z7=0,"test",IF(AND(H7&gt;0,I7=0),ROUND(((1-J7)*100),1),ROUND((1-(AVERAGE(J7:K7)))*100,1))))</f>
        <v>0</v>
      </c>
      <c r="M7" s="3"/>
      <c r="N7" s="38"/>
      <c r="O7" s="14"/>
      <c r="P7" s="18">
        <f t="shared" ref="P7:P70" si="4">IF($C7="",0,IF(AND(O7&gt;0,AA7&gt;0),IF(O7&lt;=AA7,0,ROUNDUP((ABS(AB7)),0)*0.4),"time"))</f>
        <v>0</v>
      </c>
      <c r="Q7" s="18">
        <f t="shared" ref="Q7:Q70" si="5">IF(P7="time",0,P7+N7)</f>
        <v>0</v>
      </c>
      <c r="S7" s="19">
        <f t="shared" ref="S7:S70" si="6">IFERROR(IF(P7="time",0,L7+Q7),"SJ")</f>
        <v>0</v>
      </c>
      <c r="T7" s="4"/>
      <c r="U7" s="3"/>
      <c r="V7" s="60" t="str">
        <f t="shared" ref="V7:V70" si="7">IFERROR(IF(O7=0,"-",IF(AND((AVERAGE(H7:I7)/Z7)&gt;=0.55,Q7&lt;=4),"Q","-")),"-")</f>
        <v>-</v>
      </c>
      <c r="W7" s="61">
        <f t="shared" ref="W7:W70" si="8">IF(H7=0,0,(IF(Z7=0,"test",((AVERAGE(H7:I7))/Z7))))</f>
        <v>0</v>
      </c>
      <c r="X7" s="62">
        <f t="shared" ref="X7:X70" si="9">IF(T7=0,,IF(T7&gt;10,,11-(T7)))</f>
        <v>0</v>
      </c>
      <c r="Y7" s="3"/>
      <c r="Z7" s="44">
        <v>0</v>
      </c>
      <c r="AA7" s="45">
        <v>0</v>
      </c>
      <c r="AB7" s="64">
        <f t="shared" ref="AB7:AB70" si="10">IF((O7-AA7)=0,0,ABS(O7-AA7))</f>
        <v>0</v>
      </c>
      <c r="AC7" s="3"/>
      <c r="AD7" s="3"/>
      <c r="AE7" s="3"/>
      <c r="AF7" s="3"/>
      <c r="AG7" s="3"/>
    </row>
    <row r="8" spans="2:33" ht="17.399999999999999" x14ac:dyDescent="0.25">
      <c r="B8" s="20"/>
      <c r="C8" s="20"/>
      <c r="D8" s="23"/>
      <c r="E8" s="16"/>
      <c r="F8" s="55"/>
      <c r="G8" s="5"/>
      <c r="H8" s="13"/>
      <c r="I8" s="13"/>
      <c r="J8" s="59">
        <f t="shared" si="1"/>
        <v>0</v>
      </c>
      <c r="K8" s="59">
        <f t="shared" si="2"/>
        <v>0</v>
      </c>
      <c r="L8" s="18">
        <f t="shared" si="3"/>
        <v>0</v>
      </c>
      <c r="M8" s="3"/>
      <c r="N8" s="38"/>
      <c r="O8" s="14"/>
      <c r="P8" s="18">
        <f t="shared" si="4"/>
        <v>0</v>
      </c>
      <c r="Q8" s="18">
        <f t="shared" si="5"/>
        <v>0</v>
      </c>
      <c r="S8" s="19">
        <f t="shared" si="6"/>
        <v>0</v>
      </c>
      <c r="T8" s="4"/>
      <c r="U8" s="3"/>
      <c r="V8" s="60" t="str">
        <f t="shared" si="7"/>
        <v>-</v>
      </c>
      <c r="W8" s="61">
        <f t="shared" si="8"/>
        <v>0</v>
      </c>
      <c r="X8" s="62">
        <f t="shared" si="9"/>
        <v>0</v>
      </c>
      <c r="Y8" s="3"/>
      <c r="Z8" s="44">
        <v>0</v>
      </c>
      <c r="AA8" s="45">
        <v>0</v>
      </c>
      <c r="AB8" s="64">
        <f t="shared" si="10"/>
        <v>0</v>
      </c>
      <c r="AC8" s="3"/>
      <c r="AD8" s="3"/>
      <c r="AE8" s="3"/>
      <c r="AF8" s="3"/>
      <c r="AG8" s="3"/>
    </row>
    <row r="9" spans="2:33" ht="17.399999999999999" x14ac:dyDescent="0.25">
      <c r="B9" s="20"/>
      <c r="C9" s="20"/>
      <c r="D9" s="23"/>
      <c r="E9" s="16"/>
      <c r="F9" s="55"/>
      <c r="G9" s="5"/>
      <c r="H9" s="13"/>
      <c r="I9" s="13"/>
      <c r="J9" s="59">
        <f t="shared" si="1"/>
        <v>0</v>
      </c>
      <c r="K9" s="59">
        <f t="shared" si="2"/>
        <v>0</v>
      </c>
      <c r="L9" s="18">
        <f t="shared" si="3"/>
        <v>0</v>
      </c>
      <c r="M9" s="3"/>
      <c r="N9" s="38"/>
      <c r="O9" s="14"/>
      <c r="P9" s="18">
        <f t="shared" si="4"/>
        <v>0</v>
      </c>
      <c r="Q9" s="18">
        <f t="shared" si="5"/>
        <v>0</v>
      </c>
      <c r="S9" s="19">
        <f t="shared" si="6"/>
        <v>0</v>
      </c>
      <c r="T9" s="4"/>
      <c r="U9" s="3"/>
      <c r="V9" s="60" t="str">
        <f t="shared" si="7"/>
        <v>-</v>
      </c>
      <c r="W9" s="61">
        <f t="shared" si="8"/>
        <v>0</v>
      </c>
      <c r="X9" s="62">
        <f t="shared" si="9"/>
        <v>0</v>
      </c>
      <c r="Y9" s="3"/>
      <c r="Z9" s="44">
        <v>0</v>
      </c>
      <c r="AA9" s="45">
        <v>0</v>
      </c>
      <c r="AB9" s="64">
        <f t="shared" si="10"/>
        <v>0</v>
      </c>
      <c r="AC9" s="3"/>
      <c r="AD9" s="3"/>
      <c r="AE9" s="3"/>
      <c r="AF9" s="3"/>
      <c r="AG9" s="3"/>
    </row>
    <row r="10" spans="2:33" ht="17.399999999999999" x14ac:dyDescent="0.25">
      <c r="B10" s="20"/>
      <c r="C10" s="20"/>
      <c r="D10" s="23"/>
      <c r="E10" s="16"/>
      <c r="F10" s="55"/>
      <c r="G10" s="5"/>
      <c r="H10" s="13"/>
      <c r="I10" s="13"/>
      <c r="J10" s="59">
        <f t="shared" si="1"/>
        <v>0</v>
      </c>
      <c r="K10" s="59">
        <f t="shared" si="2"/>
        <v>0</v>
      </c>
      <c r="L10" s="18">
        <f t="shared" si="3"/>
        <v>0</v>
      </c>
      <c r="M10" s="3"/>
      <c r="N10" s="38"/>
      <c r="O10" s="14"/>
      <c r="P10" s="18">
        <f t="shared" si="4"/>
        <v>0</v>
      </c>
      <c r="Q10" s="18">
        <f t="shared" si="5"/>
        <v>0</v>
      </c>
      <c r="S10" s="19">
        <f t="shared" si="6"/>
        <v>0</v>
      </c>
      <c r="T10" s="4"/>
      <c r="U10" s="3"/>
      <c r="V10" s="60" t="str">
        <f t="shared" si="7"/>
        <v>-</v>
      </c>
      <c r="W10" s="61">
        <f t="shared" si="8"/>
        <v>0</v>
      </c>
      <c r="X10" s="62">
        <f t="shared" si="9"/>
        <v>0</v>
      </c>
      <c r="Y10" s="3"/>
      <c r="Z10" s="44">
        <v>0</v>
      </c>
      <c r="AA10" s="45">
        <v>0</v>
      </c>
      <c r="AB10" s="64">
        <f t="shared" si="10"/>
        <v>0</v>
      </c>
      <c r="AC10" s="3"/>
      <c r="AD10" s="3"/>
      <c r="AE10" s="3"/>
      <c r="AF10" s="3"/>
      <c r="AG10" s="3"/>
    </row>
    <row r="11" spans="2:33" ht="17.399999999999999" x14ac:dyDescent="0.25">
      <c r="B11" s="20"/>
      <c r="C11" s="20"/>
      <c r="D11" s="23"/>
      <c r="E11" s="16"/>
      <c r="F11" s="55"/>
      <c r="G11" s="5"/>
      <c r="H11" s="13"/>
      <c r="I11" s="13"/>
      <c r="J11" s="59">
        <f t="shared" si="1"/>
        <v>0</v>
      </c>
      <c r="K11" s="59">
        <f t="shared" si="2"/>
        <v>0</v>
      </c>
      <c r="L11" s="18">
        <f t="shared" si="3"/>
        <v>0</v>
      </c>
      <c r="M11" s="3"/>
      <c r="N11" s="38"/>
      <c r="O11" s="14"/>
      <c r="P11" s="18">
        <f t="shared" si="4"/>
        <v>0</v>
      </c>
      <c r="Q11" s="18">
        <f t="shared" si="5"/>
        <v>0</v>
      </c>
      <c r="S11" s="19">
        <f t="shared" si="6"/>
        <v>0</v>
      </c>
      <c r="T11" s="4"/>
      <c r="U11" s="3"/>
      <c r="V11" s="60" t="str">
        <f t="shared" si="7"/>
        <v>-</v>
      </c>
      <c r="W11" s="61">
        <f t="shared" si="8"/>
        <v>0</v>
      </c>
      <c r="X11" s="62">
        <f t="shared" si="9"/>
        <v>0</v>
      </c>
      <c r="Y11" s="3"/>
      <c r="Z11" s="44">
        <v>0</v>
      </c>
      <c r="AA11" s="45">
        <v>0</v>
      </c>
      <c r="AB11" s="64">
        <f t="shared" si="10"/>
        <v>0</v>
      </c>
      <c r="AC11" s="3"/>
      <c r="AD11" s="3"/>
      <c r="AE11" s="3"/>
      <c r="AF11" s="3"/>
      <c r="AG11" s="3"/>
    </row>
    <row r="12" spans="2:33" ht="17.399999999999999" x14ac:dyDescent="0.25">
      <c r="B12" s="20"/>
      <c r="C12" s="20"/>
      <c r="D12" s="23"/>
      <c r="E12" s="16"/>
      <c r="F12" s="55"/>
      <c r="G12" s="5"/>
      <c r="H12" s="13"/>
      <c r="I12" s="13"/>
      <c r="J12" s="59">
        <f t="shared" si="1"/>
        <v>0</v>
      </c>
      <c r="K12" s="59">
        <f t="shared" si="2"/>
        <v>0</v>
      </c>
      <c r="L12" s="18">
        <f t="shared" si="3"/>
        <v>0</v>
      </c>
      <c r="M12" s="3"/>
      <c r="N12" s="38"/>
      <c r="O12" s="14"/>
      <c r="P12" s="18">
        <f t="shared" si="4"/>
        <v>0</v>
      </c>
      <c r="Q12" s="18">
        <f t="shared" si="5"/>
        <v>0</v>
      </c>
      <c r="S12" s="19">
        <f t="shared" si="6"/>
        <v>0</v>
      </c>
      <c r="T12" s="4"/>
      <c r="U12" s="3"/>
      <c r="V12" s="60" t="str">
        <f t="shared" si="7"/>
        <v>-</v>
      </c>
      <c r="W12" s="61">
        <f t="shared" si="8"/>
        <v>0</v>
      </c>
      <c r="X12" s="62">
        <f t="shared" si="9"/>
        <v>0</v>
      </c>
      <c r="Y12" s="3"/>
      <c r="Z12" s="44">
        <v>0</v>
      </c>
      <c r="AA12" s="45">
        <v>0</v>
      </c>
      <c r="AB12" s="64">
        <f t="shared" si="10"/>
        <v>0</v>
      </c>
      <c r="AC12" s="3"/>
      <c r="AD12" s="3"/>
      <c r="AE12" s="3"/>
      <c r="AF12" s="3"/>
      <c r="AG12" s="3"/>
    </row>
    <row r="13" spans="2:33" ht="17.399999999999999" x14ac:dyDescent="0.25">
      <c r="B13" s="20"/>
      <c r="C13" s="20"/>
      <c r="D13" s="23"/>
      <c r="E13" s="16"/>
      <c r="F13" s="55"/>
      <c r="G13" s="5"/>
      <c r="H13" s="13"/>
      <c r="I13" s="13"/>
      <c r="J13" s="59">
        <f t="shared" si="1"/>
        <v>0</v>
      </c>
      <c r="K13" s="59">
        <f t="shared" si="2"/>
        <v>0</v>
      </c>
      <c r="L13" s="18">
        <f t="shared" si="3"/>
        <v>0</v>
      </c>
      <c r="M13" s="3"/>
      <c r="N13" s="38"/>
      <c r="O13" s="14"/>
      <c r="P13" s="18">
        <f t="shared" si="4"/>
        <v>0</v>
      </c>
      <c r="Q13" s="18">
        <f t="shared" si="5"/>
        <v>0</v>
      </c>
      <c r="S13" s="19">
        <f t="shared" si="6"/>
        <v>0</v>
      </c>
      <c r="T13" s="4"/>
      <c r="U13" s="3"/>
      <c r="V13" s="60" t="str">
        <f t="shared" si="7"/>
        <v>-</v>
      </c>
      <c r="W13" s="61">
        <f t="shared" si="8"/>
        <v>0</v>
      </c>
      <c r="X13" s="62">
        <f t="shared" si="9"/>
        <v>0</v>
      </c>
      <c r="Y13" s="3"/>
      <c r="Z13" s="44">
        <v>0</v>
      </c>
      <c r="AA13" s="45">
        <v>0</v>
      </c>
      <c r="AB13" s="64">
        <f t="shared" si="10"/>
        <v>0</v>
      </c>
      <c r="AC13" s="3"/>
      <c r="AD13" s="3"/>
      <c r="AE13" s="3"/>
      <c r="AF13" s="3"/>
      <c r="AG13" s="3"/>
    </row>
    <row r="14" spans="2:33" ht="17.399999999999999" x14ac:dyDescent="0.25">
      <c r="B14" s="20"/>
      <c r="C14" s="20"/>
      <c r="D14" s="23"/>
      <c r="E14" s="16"/>
      <c r="F14" s="55"/>
      <c r="G14" s="5"/>
      <c r="H14" s="13"/>
      <c r="I14" s="13"/>
      <c r="J14" s="59">
        <f t="shared" si="1"/>
        <v>0</v>
      </c>
      <c r="K14" s="59">
        <f t="shared" si="2"/>
        <v>0</v>
      </c>
      <c r="L14" s="18">
        <f t="shared" si="3"/>
        <v>0</v>
      </c>
      <c r="M14" s="3"/>
      <c r="N14" s="38"/>
      <c r="O14" s="14"/>
      <c r="P14" s="18">
        <f t="shared" si="4"/>
        <v>0</v>
      </c>
      <c r="Q14" s="18">
        <f t="shared" si="5"/>
        <v>0</v>
      </c>
      <c r="S14" s="19">
        <f t="shared" si="6"/>
        <v>0</v>
      </c>
      <c r="T14" s="4"/>
      <c r="U14" s="3"/>
      <c r="V14" s="60" t="str">
        <f t="shared" si="7"/>
        <v>-</v>
      </c>
      <c r="W14" s="61">
        <f t="shared" si="8"/>
        <v>0</v>
      </c>
      <c r="X14" s="62">
        <f t="shared" si="9"/>
        <v>0</v>
      </c>
      <c r="Y14" s="3"/>
      <c r="Z14" s="44">
        <v>0</v>
      </c>
      <c r="AA14" s="45">
        <v>0</v>
      </c>
      <c r="AB14" s="64">
        <f t="shared" si="10"/>
        <v>0</v>
      </c>
      <c r="AC14" s="3"/>
      <c r="AD14" s="3"/>
      <c r="AE14" s="3"/>
      <c r="AF14" s="3"/>
      <c r="AG14" s="3"/>
    </row>
    <row r="15" spans="2:33" ht="17.399999999999999" x14ac:dyDescent="0.25">
      <c r="B15" s="20"/>
      <c r="C15" s="20"/>
      <c r="D15" s="23"/>
      <c r="E15" s="16"/>
      <c r="F15" s="55"/>
      <c r="G15" s="5"/>
      <c r="H15" s="13"/>
      <c r="I15" s="13"/>
      <c r="J15" s="59">
        <f t="shared" si="1"/>
        <v>0</v>
      </c>
      <c r="K15" s="59">
        <f t="shared" si="2"/>
        <v>0</v>
      </c>
      <c r="L15" s="18">
        <f t="shared" si="3"/>
        <v>0</v>
      </c>
      <c r="M15" s="3"/>
      <c r="N15" s="38"/>
      <c r="O15" s="14"/>
      <c r="P15" s="18">
        <f t="shared" si="4"/>
        <v>0</v>
      </c>
      <c r="Q15" s="18">
        <f t="shared" si="5"/>
        <v>0</v>
      </c>
      <c r="S15" s="19">
        <f t="shared" si="6"/>
        <v>0</v>
      </c>
      <c r="T15" s="4"/>
      <c r="U15" s="3"/>
      <c r="V15" s="60" t="str">
        <f t="shared" si="7"/>
        <v>-</v>
      </c>
      <c r="W15" s="61">
        <f t="shared" si="8"/>
        <v>0</v>
      </c>
      <c r="X15" s="62">
        <f t="shared" si="9"/>
        <v>0</v>
      </c>
      <c r="Y15" s="3"/>
      <c r="Z15" s="44">
        <v>0</v>
      </c>
      <c r="AA15" s="45">
        <v>0</v>
      </c>
      <c r="AB15" s="64">
        <f t="shared" si="10"/>
        <v>0</v>
      </c>
      <c r="AC15" s="3"/>
      <c r="AD15" s="3"/>
      <c r="AE15" s="3"/>
      <c r="AF15" s="3"/>
      <c r="AG15" s="3"/>
    </row>
    <row r="16" spans="2:33" ht="17.399999999999999" x14ac:dyDescent="0.25">
      <c r="B16" s="20"/>
      <c r="C16" s="20"/>
      <c r="D16" s="23"/>
      <c r="E16" s="16"/>
      <c r="F16" s="55"/>
      <c r="G16" s="5"/>
      <c r="H16" s="13"/>
      <c r="I16" s="13"/>
      <c r="J16" s="59">
        <f t="shared" si="1"/>
        <v>0</v>
      </c>
      <c r="K16" s="59">
        <f t="shared" si="2"/>
        <v>0</v>
      </c>
      <c r="L16" s="18">
        <f t="shared" si="3"/>
        <v>0</v>
      </c>
      <c r="M16" s="3"/>
      <c r="N16" s="38"/>
      <c r="O16" s="14"/>
      <c r="P16" s="18">
        <f t="shared" si="4"/>
        <v>0</v>
      </c>
      <c r="Q16" s="18">
        <f t="shared" si="5"/>
        <v>0</v>
      </c>
      <c r="S16" s="19">
        <f t="shared" si="6"/>
        <v>0</v>
      </c>
      <c r="T16" s="4"/>
      <c r="U16" s="3"/>
      <c r="V16" s="60" t="str">
        <f t="shared" si="7"/>
        <v>-</v>
      </c>
      <c r="W16" s="61">
        <f t="shared" si="8"/>
        <v>0</v>
      </c>
      <c r="X16" s="62">
        <f t="shared" si="9"/>
        <v>0</v>
      </c>
      <c r="Y16" s="3"/>
      <c r="Z16" s="44">
        <v>0</v>
      </c>
      <c r="AA16" s="45">
        <v>0</v>
      </c>
      <c r="AB16" s="64">
        <f t="shared" si="10"/>
        <v>0</v>
      </c>
      <c r="AC16" s="3"/>
      <c r="AD16" s="3"/>
      <c r="AE16" s="3"/>
      <c r="AF16" s="3"/>
      <c r="AG16" s="3"/>
    </row>
    <row r="17" spans="2:28" ht="17.399999999999999" x14ac:dyDescent="0.25">
      <c r="B17" s="20"/>
      <c r="C17" s="20"/>
      <c r="D17" s="23"/>
      <c r="E17" s="16"/>
      <c r="F17" s="55"/>
      <c r="G17" s="5"/>
      <c r="H17" s="13"/>
      <c r="I17" s="13"/>
      <c r="J17" s="59">
        <f t="shared" si="1"/>
        <v>0</v>
      </c>
      <c r="K17" s="59">
        <f t="shared" si="2"/>
        <v>0</v>
      </c>
      <c r="L17" s="18">
        <f t="shared" si="3"/>
        <v>0</v>
      </c>
      <c r="M17" s="3"/>
      <c r="N17" s="38"/>
      <c r="O17" s="14"/>
      <c r="P17" s="18">
        <f t="shared" si="4"/>
        <v>0</v>
      </c>
      <c r="Q17" s="18">
        <f t="shared" si="5"/>
        <v>0</v>
      </c>
      <c r="S17" s="19">
        <f t="shared" si="6"/>
        <v>0</v>
      </c>
      <c r="T17" s="4"/>
      <c r="U17" s="3"/>
      <c r="V17" s="60" t="str">
        <f t="shared" si="7"/>
        <v>-</v>
      </c>
      <c r="W17" s="61">
        <f t="shared" si="8"/>
        <v>0</v>
      </c>
      <c r="X17" s="62">
        <f t="shared" si="9"/>
        <v>0</v>
      </c>
      <c r="Y17" s="3"/>
      <c r="Z17" s="44">
        <v>0</v>
      </c>
      <c r="AA17" s="45">
        <v>0</v>
      </c>
      <c r="AB17" s="64">
        <f t="shared" si="10"/>
        <v>0</v>
      </c>
    </row>
    <row r="18" spans="2:28" ht="17.399999999999999" x14ac:dyDescent="0.25">
      <c r="B18" s="20"/>
      <c r="C18" s="20"/>
      <c r="D18" s="23"/>
      <c r="E18" s="16"/>
      <c r="F18" s="55"/>
      <c r="G18" s="5"/>
      <c r="H18" s="13"/>
      <c r="I18" s="13"/>
      <c r="J18" s="59">
        <f t="shared" si="1"/>
        <v>0</v>
      </c>
      <c r="K18" s="59">
        <f t="shared" si="2"/>
        <v>0</v>
      </c>
      <c r="L18" s="18">
        <f t="shared" si="3"/>
        <v>0</v>
      </c>
      <c r="M18" s="3"/>
      <c r="N18" s="38"/>
      <c r="O18" s="14"/>
      <c r="P18" s="18">
        <f t="shared" si="4"/>
        <v>0</v>
      </c>
      <c r="Q18" s="18">
        <f t="shared" si="5"/>
        <v>0</v>
      </c>
      <c r="S18" s="19">
        <f t="shared" si="6"/>
        <v>0</v>
      </c>
      <c r="T18" s="4"/>
      <c r="U18" s="3"/>
      <c r="V18" s="60" t="str">
        <f t="shared" si="7"/>
        <v>-</v>
      </c>
      <c r="W18" s="61">
        <f t="shared" si="8"/>
        <v>0</v>
      </c>
      <c r="X18" s="62">
        <f t="shared" si="9"/>
        <v>0</v>
      </c>
      <c r="Y18" s="3"/>
      <c r="Z18" s="44">
        <v>0</v>
      </c>
      <c r="AA18" s="45">
        <v>0</v>
      </c>
      <c r="AB18" s="64">
        <f t="shared" si="10"/>
        <v>0</v>
      </c>
    </row>
    <row r="19" spans="2:28" ht="17.399999999999999" x14ac:dyDescent="0.25">
      <c r="B19" s="20"/>
      <c r="C19" s="20"/>
      <c r="D19" s="23"/>
      <c r="E19" s="16"/>
      <c r="F19" s="55"/>
      <c r="G19" s="5"/>
      <c r="H19" s="13"/>
      <c r="I19" s="13"/>
      <c r="J19" s="59">
        <f t="shared" si="1"/>
        <v>0</v>
      </c>
      <c r="K19" s="59">
        <f t="shared" si="2"/>
        <v>0</v>
      </c>
      <c r="L19" s="18">
        <f t="shared" si="3"/>
        <v>0</v>
      </c>
      <c r="M19" s="3"/>
      <c r="N19" s="38"/>
      <c r="O19" s="14"/>
      <c r="P19" s="18">
        <f t="shared" si="4"/>
        <v>0</v>
      </c>
      <c r="Q19" s="18">
        <f t="shared" si="5"/>
        <v>0</v>
      </c>
      <c r="S19" s="19">
        <f t="shared" si="6"/>
        <v>0</v>
      </c>
      <c r="T19" s="4"/>
      <c r="U19" s="3"/>
      <c r="V19" s="60" t="str">
        <f t="shared" si="7"/>
        <v>-</v>
      </c>
      <c r="W19" s="61">
        <f t="shared" si="8"/>
        <v>0</v>
      </c>
      <c r="X19" s="62">
        <f t="shared" si="9"/>
        <v>0</v>
      </c>
      <c r="Y19" s="3"/>
      <c r="Z19" s="44">
        <v>0</v>
      </c>
      <c r="AA19" s="45">
        <v>0</v>
      </c>
      <c r="AB19" s="64">
        <f t="shared" si="10"/>
        <v>0</v>
      </c>
    </row>
    <row r="20" spans="2:28" ht="17.399999999999999" x14ac:dyDescent="0.25">
      <c r="B20" s="20"/>
      <c r="C20" s="20"/>
      <c r="D20" s="23"/>
      <c r="E20" s="16"/>
      <c r="F20" s="55"/>
      <c r="G20" s="5"/>
      <c r="H20" s="13"/>
      <c r="I20" s="13"/>
      <c r="J20" s="59">
        <f t="shared" si="1"/>
        <v>0</v>
      </c>
      <c r="K20" s="59">
        <f t="shared" si="2"/>
        <v>0</v>
      </c>
      <c r="L20" s="18">
        <f t="shared" si="3"/>
        <v>0</v>
      </c>
      <c r="M20" s="3"/>
      <c r="N20" s="38"/>
      <c r="O20" s="14"/>
      <c r="P20" s="18">
        <f t="shared" si="4"/>
        <v>0</v>
      </c>
      <c r="Q20" s="18">
        <f t="shared" si="5"/>
        <v>0</v>
      </c>
      <c r="S20" s="19">
        <f t="shared" si="6"/>
        <v>0</v>
      </c>
      <c r="T20" s="4"/>
      <c r="U20" s="3"/>
      <c r="V20" s="60" t="str">
        <f t="shared" si="7"/>
        <v>-</v>
      </c>
      <c r="W20" s="61">
        <f t="shared" si="8"/>
        <v>0</v>
      </c>
      <c r="X20" s="62">
        <f t="shared" si="9"/>
        <v>0</v>
      </c>
      <c r="Y20" s="3"/>
      <c r="Z20" s="44">
        <v>0</v>
      </c>
      <c r="AA20" s="45">
        <v>0</v>
      </c>
      <c r="AB20" s="64">
        <f t="shared" si="10"/>
        <v>0</v>
      </c>
    </row>
    <row r="21" spans="2:28" ht="17.399999999999999" x14ac:dyDescent="0.25">
      <c r="B21" s="20"/>
      <c r="C21" s="20"/>
      <c r="D21" s="23"/>
      <c r="E21" s="16"/>
      <c r="F21" s="55"/>
      <c r="G21" s="5"/>
      <c r="H21" s="13"/>
      <c r="I21" s="13"/>
      <c r="J21" s="59">
        <f t="shared" si="1"/>
        <v>0</v>
      </c>
      <c r="K21" s="59">
        <f t="shared" si="2"/>
        <v>0</v>
      </c>
      <c r="L21" s="18">
        <f t="shared" si="3"/>
        <v>0</v>
      </c>
      <c r="M21" s="3"/>
      <c r="N21" s="38"/>
      <c r="O21" s="14"/>
      <c r="P21" s="18">
        <f t="shared" si="4"/>
        <v>0</v>
      </c>
      <c r="Q21" s="18">
        <f t="shared" si="5"/>
        <v>0</v>
      </c>
      <c r="S21" s="19">
        <f t="shared" si="6"/>
        <v>0</v>
      </c>
      <c r="T21" s="4"/>
      <c r="U21" s="3"/>
      <c r="V21" s="60" t="str">
        <f t="shared" si="7"/>
        <v>-</v>
      </c>
      <c r="W21" s="61">
        <f t="shared" si="8"/>
        <v>0</v>
      </c>
      <c r="X21" s="62">
        <f t="shared" si="9"/>
        <v>0</v>
      </c>
      <c r="Y21" s="3"/>
      <c r="Z21" s="44">
        <v>0</v>
      </c>
      <c r="AA21" s="45">
        <v>0</v>
      </c>
      <c r="AB21" s="64">
        <f t="shared" si="10"/>
        <v>0</v>
      </c>
    </row>
    <row r="22" spans="2:28" ht="17.399999999999999" x14ac:dyDescent="0.25">
      <c r="B22" s="20"/>
      <c r="C22" s="20"/>
      <c r="D22" s="23"/>
      <c r="E22" s="16"/>
      <c r="F22" s="55"/>
      <c r="G22" s="5"/>
      <c r="H22" s="13"/>
      <c r="I22" s="13"/>
      <c r="J22" s="59">
        <f t="shared" si="1"/>
        <v>0</v>
      </c>
      <c r="K22" s="59">
        <f t="shared" si="2"/>
        <v>0</v>
      </c>
      <c r="L22" s="18">
        <f t="shared" si="3"/>
        <v>0</v>
      </c>
      <c r="M22" s="3"/>
      <c r="N22" s="38"/>
      <c r="O22" s="14"/>
      <c r="P22" s="18">
        <f t="shared" si="4"/>
        <v>0</v>
      </c>
      <c r="Q22" s="18">
        <f t="shared" si="5"/>
        <v>0</v>
      </c>
      <c r="S22" s="19">
        <f t="shared" si="6"/>
        <v>0</v>
      </c>
      <c r="T22" s="4"/>
      <c r="U22" s="3"/>
      <c r="V22" s="60" t="str">
        <f t="shared" si="7"/>
        <v>-</v>
      </c>
      <c r="W22" s="61">
        <f t="shared" si="8"/>
        <v>0</v>
      </c>
      <c r="X22" s="62">
        <f t="shared" si="9"/>
        <v>0</v>
      </c>
      <c r="Y22" s="3"/>
      <c r="Z22" s="44">
        <v>0</v>
      </c>
      <c r="AA22" s="45">
        <v>0</v>
      </c>
      <c r="AB22" s="64">
        <f t="shared" si="10"/>
        <v>0</v>
      </c>
    </row>
    <row r="23" spans="2:28" ht="17.399999999999999" x14ac:dyDescent="0.25">
      <c r="B23" s="20"/>
      <c r="C23" s="20"/>
      <c r="D23" s="23"/>
      <c r="E23" s="16"/>
      <c r="F23" s="55"/>
      <c r="G23" s="5"/>
      <c r="H23" s="13"/>
      <c r="I23" s="13"/>
      <c r="J23" s="59">
        <f t="shared" si="1"/>
        <v>0</v>
      </c>
      <c r="K23" s="59">
        <f t="shared" si="2"/>
        <v>0</v>
      </c>
      <c r="L23" s="18">
        <f t="shared" si="3"/>
        <v>0</v>
      </c>
      <c r="M23" s="3"/>
      <c r="N23" s="38"/>
      <c r="O23" s="14"/>
      <c r="P23" s="18">
        <f t="shared" si="4"/>
        <v>0</v>
      </c>
      <c r="Q23" s="18">
        <f t="shared" si="5"/>
        <v>0</v>
      </c>
      <c r="S23" s="19">
        <f t="shared" si="6"/>
        <v>0</v>
      </c>
      <c r="T23" s="4"/>
      <c r="U23" s="3"/>
      <c r="V23" s="60" t="str">
        <f t="shared" si="7"/>
        <v>-</v>
      </c>
      <c r="W23" s="61">
        <f t="shared" si="8"/>
        <v>0</v>
      </c>
      <c r="X23" s="62">
        <f t="shared" si="9"/>
        <v>0</v>
      </c>
      <c r="Y23" s="3"/>
      <c r="Z23" s="44">
        <v>0</v>
      </c>
      <c r="AA23" s="45">
        <v>0</v>
      </c>
      <c r="AB23" s="64">
        <f t="shared" si="10"/>
        <v>0</v>
      </c>
    </row>
    <row r="24" spans="2:28" ht="17.399999999999999" x14ac:dyDescent="0.25">
      <c r="B24" s="20"/>
      <c r="C24" s="20"/>
      <c r="D24" s="23"/>
      <c r="E24" s="16"/>
      <c r="F24" s="55"/>
      <c r="G24" s="5"/>
      <c r="H24" s="13"/>
      <c r="I24" s="13"/>
      <c r="J24" s="59">
        <f t="shared" si="1"/>
        <v>0</v>
      </c>
      <c r="K24" s="59">
        <f t="shared" si="2"/>
        <v>0</v>
      </c>
      <c r="L24" s="18">
        <f t="shared" si="3"/>
        <v>0</v>
      </c>
      <c r="M24" s="3"/>
      <c r="N24" s="38"/>
      <c r="O24" s="14"/>
      <c r="P24" s="18">
        <f t="shared" si="4"/>
        <v>0</v>
      </c>
      <c r="Q24" s="18">
        <f t="shared" si="5"/>
        <v>0</v>
      </c>
      <c r="S24" s="19">
        <f t="shared" si="6"/>
        <v>0</v>
      </c>
      <c r="T24" s="4"/>
      <c r="U24" s="3"/>
      <c r="V24" s="60" t="str">
        <f t="shared" si="7"/>
        <v>-</v>
      </c>
      <c r="W24" s="61">
        <f t="shared" si="8"/>
        <v>0</v>
      </c>
      <c r="X24" s="62">
        <f t="shared" si="9"/>
        <v>0</v>
      </c>
      <c r="Y24" s="3"/>
      <c r="Z24" s="44">
        <v>0</v>
      </c>
      <c r="AA24" s="45">
        <v>0</v>
      </c>
      <c r="AB24" s="64">
        <f t="shared" si="10"/>
        <v>0</v>
      </c>
    </row>
    <row r="25" spans="2:28" ht="17.399999999999999" x14ac:dyDescent="0.25">
      <c r="B25" s="20"/>
      <c r="C25" s="20"/>
      <c r="D25" s="23"/>
      <c r="E25" s="16"/>
      <c r="F25" s="55"/>
      <c r="G25" s="5"/>
      <c r="H25" s="13"/>
      <c r="I25" s="13"/>
      <c r="J25" s="59">
        <f t="shared" si="1"/>
        <v>0</v>
      </c>
      <c r="K25" s="59">
        <f t="shared" si="2"/>
        <v>0</v>
      </c>
      <c r="L25" s="18">
        <f t="shared" si="3"/>
        <v>0</v>
      </c>
      <c r="M25" s="3"/>
      <c r="N25" s="38"/>
      <c r="O25" s="14"/>
      <c r="P25" s="18">
        <f t="shared" si="4"/>
        <v>0</v>
      </c>
      <c r="Q25" s="18">
        <f t="shared" si="5"/>
        <v>0</v>
      </c>
      <c r="S25" s="19">
        <f t="shared" si="6"/>
        <v>0</v>
      </c>
      <c r="T25" s="4"/>
      <c r="U25" s="3"/>
      <c r="V25" s="60" t="str">
        <f t="shared" si="7"/>
        <v>-</v>
      </c>
      <c r="W25" s="61">
        <f t="shared" si="8"/>
        <v>0</v>
      </c>
      <c r="X25" s="62">
        <f t="shared" si="9"/>
        <v>0</v>
      </c>
      <c r="Y25" s="3"/>
      <c r="Z25" s="44">
        <v>0</v>
      </c>
      <c r="AA25" s="45">
        <v>0</v>
      </c>
      <c r="AB25" s="64">
        <f t="shared" si="10"/>
        <v>0</v>
      </c>
    </row>
    <row r="26" spans="2:28" ht="17.399999999999999" x14ac:dyDescent="0.25">
      <c r="B26" s="20"/>
      <c r="C26" s="20"/>
      <c r="D26" s="23"/>
      <c r="E26" s="16"/>
      <c r="F26" s="55"/>
      <c r="G26" s="5"/>
      <c r="H26" s="13"/>
      <c r="I26" s="13"/>
      <c r="J26" s="59">
        <f t="shared" si="1"/>
        <v>0</v>
      </c>
      <c r="K26" s="59">
        <f t="shared" si="2"/>
        <v>0</v>
      </c>
      <c r="L26" s="18">
        <f t="shared" si="3"/>
        <v>0</v>
      </c>
      <c r="M26" s="3"/>
      <c r="N26" s="38"/>
      <c r="O26" s="14"/>
      <c r="P26" s="18">
        <f t="shared" si="4"/>
        <v>0</v>
      </c>
      <c r="Q26" s="18">
        <f t="shared" si="5"/>
        <v>0</v>
      </c>
      <c r="S26" s="19">
        <f t="shared" si="6"/>
        <v>0</v>
      </c>
      <c r="T26" s="4"/>
      <c r="U26" s="3"/>
      <c r="V26" s="60" t="str">
        <f t="shared" si="7"/>
        <v>-</v>
      </c>
      <c r="W26" s="61">
        <f t="shared" si="8"/>
        <v>0</v>
      </c>
      <c r="X26" s="62">
        <f t="shared" si="9"/>
        <v>0</v>
      </c>
      <c r="Y26" s="3"/>
      <c r="Z26" s="44">
        <v>0</v>
      </c>
      <c r="AA26" s="45">
        <v>0</v>
      </c>
      <c r="AB26" s="64">
        <f t="shared" si="10"/>
        <v>0</v>
      </c>
    </row>
    <row r="27" spans="2:28" ht="17.399999999999999" x14ac:dyDescent="0.25">
      <c r="B27" s="20"/>
      <c r="C27" s="20"/>
      <c r="D27" s="23"/>
      <c r="E27" s="16"/>
      <c r="F27" s="55"/>
      <c r="G27" s="5"/>
      <c r="H27" s="13"/>
      <c r="I27" s="13"/>
      <c r="J27" s="59">
        <f t="shared" si="1"/>
        <v>0</v>
      </c>
      <c r="K27" s="59">
        <f t="shared" si="2"/>
        <v>0</v>
      </c>
      <c r="L27" s="18">
        <f t="shared" si="3"/>
        <v>0</v>
      </c>
      <c r="M27" s="3"/>
      <c r="N27" s="38"/>
      <c r="O27" s="14"/>
      <c r="P27" s="18">
        <f t="shared" si="4"/>
        <v>0</v>
      </c>
      <c r="Q27" s="18">
        <f t="shared" si="5"/>
        <v>0</v>
      </c>
      <c r="S27" s="19">
        <f t="shared" si="6"/>
        <v>0</v>
      </c>
      <c r="T27" s="4"/>
      <c r="U27" s="3"/>
      <c r="V27" s="60" t="str">
        <f t="shared" si="7"/>
        <v>-</v>
      </c>
      <c r="W27" s="61">
        <f t="shared" si="8"/>
        <v>0</v>
      </c>
      <c r="X27" s="62">
        <f t="shared" si="9"/>
        <v>0</v>
      </c>
      <c r="Y27" s="3"/>
      <c r="Z27" s="44">
        <v>0</v>
      </c>
      <c r="AA27" s="45">
        <v>0</v>
      </c>
      <c r="AB27" s="64">
        <f t="shared" si="10"/>
        <v>0</v>
      </c>
    </row>
    <row r="28" spans="2:28" ht="17.399999999999999" x14ac:dyDescent="0.25">
      <c r="B28" s="20"/>
      <c r="C28" s="20"/>
      <c r="D28" s="23"/>
      <c r="E28" s="16"/>
      <c r="F28" s="55"/>
      <c r="G28" s="5"/>
      <c r="H28" s="13"/>
      <c r="I28" s="13"/>
      <c r="J28" s="59">
        <f t="shared" si="1"/>
        <v>0</v>
      </c>
      <c r="K28" s="59">
        <f t="shared" si="2"/>
        <v>0</v>
      </c>
      <c r="L28" s="18">
        <f t="shared" si="3"/>
        <v>0</v>
      </c>
      <c r="M28" s="3"/>
      <c r="N28" s="38"/>
      <c r="O28" s="14"/>
      <c r="P28" s="18">
        <f t="shared" si="4"/>
        <v>0</v>
      </c>
      <c r="Q28" s="18">
        <f t="shared" si="5"/>
        <v>0</v>
      </c>
      <c r="S28" s="19">
        <f t="shared" si="6"/>
        <v>0</v>
      </c>
      <c r="T28" s="4"/>
      <c r="U28" s="3"/>
      <c r="V28" s="60" t="str">
        <f t="shared" si="7"/>
        <v>-</v>
      </c>
      <c r="W28" s="61">
        <f t="shared" si="8"/>
        <v>0</v>
      </c>
      <c r="X28" s="62">
        <f t="shared" si="9"/>
        <v>0</v>
      </c>
      <c r="Y28" s="3"/>
      <c r="Z28" s="44">
        <v>0</v>
      </c>
      <c r="AA28" s="45">
        <v>0</v>
      </c>
      <c r="AB28" s="64">
        <f t="shared" si="10"/>
        <v>0</v>
      </c>
    </row>
    <row r="29" spans="2:28" ht="17.399999999999999" x14ac:dyDescent="0.25">
      <c r="B29" s="20"/>
      <c r="C29" s="20"/>
      <c r="D29" s="23"/>
      <c r="E29" s="16"/>
      <c r="F29" s="55"/>
      <c r="G29" s="5"/>
      <c r="H29" s="13"/>
      <c r="I29" s="13"/>
      <c r="J29" s="59">
        <f t="shared" si="1"/>
        <v>0</v>
      </c>
      <c r="K29" s="59">
        <f t="shared" si="2"/>
        <v>0</v>
      </c>
      <c r="L29" s="18">
        <f t="shared" si="3"/>
        <v>0</v>
      </c>
      <c r="M29" s="3"/>
      <c r="N29" s="38"/>
      <c r="O29" s="14"/>
      <c r="P29" s="18">
        <f t="shared" si="4"/>
        <v>0</v>
      </c>
      <c r="Q29" s="18">
        <f t="shared" si="5"/>
        <v>0</v>
      </c>
      <c r="S29" s="19">
        <f t="shared" si="6"/>
        <v>0</v>
      </c>
      <c r="T29" s="4"/>
      <c r="U29" s="3"/>
      <c r="V29" s="60" t="str">
        <f t="shared" si="7"/>
        <v>-</v>
      </c>
      <c r="W29" s="61">
        <f t="shared" si="8"/>
        <v>0</v>
      </c>
      <c r="X29" s="62">
        <f t="shared" si="9"/>
        <v>0</v>
      </c>
      <c r="Y29" s="3"/>
      <c r="Z29" s="44">
        <v>0</v>
      </c>
      <c r="AA29" s="45">
        <v>0</v>
      </c>
      <c r="AB29" s="64">
        <f t="shared" si="10"/>
        <v>0</v>
      </c>
    </row>
    <row r="30" spans="2:28" ht="17.399999999999999" x14ac:dyDescent="0.25">
      <c r="B30" s="20"/>
      <c r="C30" s="20"/>
      <c r="D30" s="23"/>
      <c r="E30" s="16"/>
      <c r="F30" s="55"/>
      <c r="G30" s="5"/>
      <c r="H30" s="13"/>
      <c r="I30" s="13"/>
      <c r="J30" s="59">
        <f t="shared" si="1"/>
        <v>0</v>
      </c>
      <c r="K30" s="59">
        <f t="shared" si="2"/>
        <v>0</v>
      </c>
      <c r="L30" s="18">
        <f t="shared" si="3"/>
        <v>0</v>
      </c>
      <c r="M30" s="3"/>
      <c r="N30" s="38"/>
      <c r="O30" s="14"/>
      <c r="P30" s="18">
        <f t="shared" si="4"/>
        <v>0</v>
      </c>
      <c r="Q30" s="18">
        <f t="shared" si="5"/>
        <v>0</v>
      </c>
      <c r="S30" s="19">
        <f t="shared" si="6"/>
        <v>0</v>
      </c>
      <c r="T30" s="4"/>
      <c r="U30" s="3"/>
      <c r="V30" s="60" t="str">
        <f t="shared" si="7"/>
        <v>-</v>
      </c>
      <c r="W30" s="61">
        <f t="shared" si="8"/>
        <v>0</v>
      </c>
      <c r="X30" s="62">
        <f t="shared" si="9"/>
        <v>0</v>
      </c>
      <c r="Y30" s="3"/>
      <c r="Z30" s="44">
        <v>0</v>
      </c>
      <c r="AA30" s="45">
        <v>0</v>
      </c>
      <c r="AB30" s="64">
        <f t="shared" si="10"/>
        <v>0</v>
      </c>
    </row>
    <row r="31" spans="2:28" ht="17.399999999999999" x14ac:dyDescent="0.25">
      <c r="B31" s="20"/>
      <c r="C31" s="20"/>
      <c r="D31" s="23"/>
      <c r="E31" s="16"/>
      <c r="F31" s="55"/>
      <c r="G31" s="5"/>
      <c r="H31" s="13"/>
      <c r="I31" s="13"/>
      <c r="J31" s="59">
        <f t="shared" si="1"/>
        <v>0</v>
      </c>
      <c r="K31" s="59">
        <f t="shared" si="2"/>
        <v>0</v>
      </c>
      <c r="L31" s="18">
        <f t="shared" si="3"/>
        <v>0</v>
      </c>
      <c r="M31" s="3"/>
      <c r="N31" s="38"/>
      <c r="O31" s="14"/>
      <c r="P31" s="18">
        <f t="shared" si="4"/>
        <v>0</v>
      </c>
      <c r="Q31" s="18">
        <f t="shared" si="5"/>
        <v>0</v>
      </c>
      <c r="S31" s="19">
        <f t="shared" si="6"/>
        <v>0</v>
      </c>
      <c r="T31" s="4"/>
      <c r="U31" s="3"/>
      <c r="V31" s="60" t="str">
        <f t="shared" si="7"/>
        <v>-</v>
      </c>
      <c r="W31" s="61">
        <f t="shared" si="8"/>
        <v>0</v>
      </c>
      <c r="X31" s="62">
        <f t="shared" si="9"/>
        <v>0</v>
      </c>
      <c r="Y31" s="3"/>
      <c r="Z31" s="44">
        <v>0</v>
      </c>
      <c r="AA31" s="45">
        <v>0</v>
      </c>
      <c r="AB31" s="64">
        <f t="shared" si="10"/>
        <v>0</v>
      </c>
    </row>
    <row r="32" spans="2:28" ht="17.399999999999999" x14ac:dyDescent="0.25">
      <c r="B32" s="20"/>
      <c r="C32" s="20"/>
      <c r="D32" s="23"/>
      <c r="E32" s="16"/>
      <c r="F32" s="55"/>
      <c r="G32" s="5"/>
      <c r="H32" s="13"/>
      <c r="I32" s="13"/>
      <c r="J32" s="59">
        <f t="shared" si="1"/>
        <v>0</v>
      </c>
      <c r="K32" s="59">
        <f t="shared" si="2"/>
        <v>0</v>
      </c>
      <c r="L32" s="18">
        <f t="shared" si="3"/>
        <v>0</v>
      </c>
      <c r="M32" s="3"/>
      <c r="N32" s="38"/>
      <c r="O32" s="14"/>
      <c r="P32" s="18">
        <f t="shared" si="4"/>
        <v>0</v>
      </c>
      <c r="Q32" s="18">
        <f t="shared" si="5"/>
        <v>0</v>
      </c>
      <c r="S32" s="19">
        <f t="shared" si="6"/>
        <v>0</v>
      </c>
      <c r="T32" s="4"/>
      <c r="U32" s="3"/>
      <c r="V32" s="60" t="str">
        <f t="shared" si="7"/>
        <v>-</v>
      </c>
      <c r="W32" s="61">
        <f t="shared" si="8"/>
        <v>0</v>
      </c>
      <c r="X32" s="62">
        <f t="shared" si="9"/>
        <v>0</v>
      </c>
      <c r="Y32" s="3"/>
      <c r="Z32" s="44">
        <v>0</v>
      </c>
      <c r="AA32" s="45">
        <v>0</v>
      </c>
      <c r="AB32" s="64">
        <f t="shared" si="10"/>
        <v>0</v>
      </c>
    </row>
    <row r="33" spans="2:28" ht="17.399999999999999" x14ac:dyDescent="0.25">
      <c r="B33" s="20"/>
      <c r="C33" s="20"/>
      <c r="D33" s="23"/>
      <c r="E33" s="16"/>
      <c r="F33" s="55"/>
      <c r="G33" s="5"/>
      <c r="H33" s="13"/>
      <c r="I33" s="13"/>
      <c r="J33" s="59">
        <f t="shared" si="1"/>
        <v>0</v>
      </c>
      <c r="K33" s="59">
        <f t="shared" si="2"/>
        <v>0</v>
      </c>
      <c r="L33" s="18">
        <f t="shared" si="3"/>
        <v>0</v>
      </c>
      <c r="M33" s="3"/>
      <c r="N33" s="38"/>
      <c r="O33" s="14"/>
      <c r="P33" s="18">
        <f t="shared" si="4"/>
        <v>0</v>
      </c>
      <c r="Q33" s="18">
        <f t="shared" si="5"/>
        <v>0</v>
      </c>
      <c r="S33" s="19">
        <f t="shared" si="6"/>
        <v>0</v>
      </c>
      <c r="T33" s="4"/>
      <c r="U33" s="3"/>
      <c r="V33" s="60" t="str">
        <f t="shared" si="7"/>
        <v>-</v>
      </c>
      <c r="W33" s="61">
        <f t="shared" si="8"/>
        <v>0</v>
      </c>
      <c r="X33" s="62">
        <f t="shared" si="9"/>
        <v>0</v>
      </c>
      <c r="Y33" s="3"/>
      <c r="Z33" s="44">
        <v>0</v>
      </c>
      <c r="AA33" s="45">
        <v>0</v>
      </c>
      <c r="AB33" s="64">
        <f t="shared" si="10"/>
        <v>0</v>
      </c>
    </row>
    <row r="34" spans="2:28" ht="17.399999999999999" x14ac:dyDescent="0.25">
      <c r="B34" s="20"/>
      <c r="C34" s="20"/>
      <c r="D34" s="23"/>
      <c r="E34" s="16"/>
      <c r="F34" s="55"/>
      <c r="G34" s="5"/>
      <c r="H34" s="13"/>
      <c r="I34" s="13"/>
      <c r="J34" s="59">
        <f t="shared" si="1"/>
        <v>0</v>
      </c>
      <c r="K34" s="59">
        <f t="shared" si="2"/>
        <v>0</v>
      </c>
      <c r="L34" s="18">
        <f t="shared" si="3"/>
        <v>0</v>
      </c>
      <c r="M34" s="3"/>
      <c r="N34" s="38"/>
      <c r="O34" s="14"/>
      <c r="P34" s="18">
        <f t="shared" si="4"/>
        <v>0</v>
      </c>
      <c r="Q34" s="18">
        <f t="shared" si="5"/>
        <v>0</v>
      </c>
      <c r="S34" s="19">
        <f t="shared" si="6"/>
        <v>0</v>
      </c>
      <c r="T34" s="4"/>
      <c r="U34" s="3"/>
      <c r="V34" s="60" t="str">
        <f t="shared" si="7"/>
        <v>-</v>
      </c>
      <c r="W34" s="61">
        <f t="shared" si="8"/>
        <v>0</v>
      </c>
      <c r="X34" s="62">
        <f t="shared" si="9"/>
        <v>0</v>
      </c>
      <c r="Y34" s="3"/>
      <c r="Z34" s="44">
        <v>0</v>
      </c>
      <c r="AA34" s="45">
        <v>0</v>
      </c>
      <c r="AB34" s="64">
        <f t="shared" si="10"/>
        <v>0</v>
      </c>
    </row>
    <row r="35" spans="2:28" ht="17.399999999999999" x14ac:dyDescent="0.25">
      <c r="B35" s="20"/>
      <c r="C35" s="20"/>
      <c r="D35" s="23"/>
      <c r="E35" s="16"/>
      <c r="F35" s="55"/>
      <c r="G35" s="5"/>
      <c r="H35" s="13"/>
      <c r="I35" s="13"/>
      <c r="J35" s="59">
        <f t="shared" si="1"/>
        <v>0</v>
      </c>
      <c r="K35" s="59">
        <f t="shared" si="2"/>
        <v>0</v>
      </c>
      <c r="L35" s="18">
        <f t="shared" si="3"/>
        <v>0</v>
      </c>
      <c r="M35" s="3"/>
      <c r="N35" s="38"/>
      <c r="O35" s="14"/>
      <c r="P35" s="18">
        <f t="shared" si="4"/>
        <v>0</v>
      </c>
      <c r="Q35" s="18">
        <f t="shared" si="5"/>
        <v>0</v>
      </c>
      <c r="S35" s="19">
        <f t="shared" si="6"/>
        <v>0</v>
      </c>
      <c r="T35" s="4"/>
      <c r="U35" s="3"/>
      <c r="V35" s="60" t="str">
        <f t="shared" si="7"/>
        <v>-</v>
      </c>
      <c r="W35" s="61">
        <f t="shared" si="8"/>
        <v>0</v>
      </c>
      <c r="X35" s="62">
        <f t="shared" si="9"/>
        <v>0</v>
      </c>
      <c r="Y35" s="3"/>
      <c r="Z35" s="44">
        <v>0</v>
      </c>
      <c r="AA35" s="45">
        <v>0</v>
      </c>
      <c r="AB35" s="64">
        <f t="shared" si="10"/>
        <v>0</v>
      </c>
    </row>
    <row r="36" spans="2:28" ht="17.399999999999999" x14ac:dyDescent="0.25">
      <c r="B36" s="20"/>
      <c r="C36" s="20"/>
      <c r="D36" s="23"/>
      <c r="E36" s="16"/>
      <c r="F36" s="55"/>
      <c r="G36" s="5"/>
      <c r="H36" s="13"/>
      <c r="I36" s="13"/>
      <c r="J36" s="59">
        <f t="shared" si="1"/>
        <v>0</v>
      </c>
      <c r="K36" s="59">
        <f t="shared" si="2"/>
        <v>0</v>
      </c>
      <c r="L36" s="18">
        <f t="shared" si="3"/>
        <v>0</v>
      </c>
      <c r="M36" s="3"/>
      <c r="N36" s="38"/>
      <c r="O36" s="14"/>
      <c r="P36" s="18">
        <f t="shared" si="4"/>
        <v>0</v>
      </c>
      <c r="Q36" s="18">
        <f t="shared" si="5"/>
        <v>0</v>
      </c>
      <c r="S36" s="19">
        <f t="shared" si="6"/>
        <v>0</v>
      </c>
      <c r="T36" s="4"/>
      <c r="U36" s="3"/>
      <c r="V36" s="60" t="str">
        <f t="shared" si="7"/>
        <v>-</v>
      </c>
      <c r="W36" s="61">
        <f t="shared" si="8"/>
        <v>0</v>
      </c>
      <c r="X36" s="62">
        <f t="shared" si="9"/>
        <v>0</v>
      </c>
      <c r="Y36" s="3"/>
      <c r="Z36" s="44">
        <v>0</v>
      </c>
      <c r="AA36" s="45">
        <v>0</v>
      </c>
      <c r="AB36" s="64">
        <f t="shared" si="10"/>
        <v>0</v>
      </c>
    </row>
    <row r="37" spans="2:28" ht="17.399999999999999" x14ac:dyDescent="0.25">
      <c r="B37" s="20"/>
      <c r="C37" s="20"/>
      <c r="D37" s="23"/>
      <c r="E37" s="16"/>
      <c r="F37" s="55"/>
      <c r="G37" s="5"/>
      <c r="H37" s="13"/>
      <c r="I37" s="13"/>
      <c r="J37" s="59">
        <f t="shared" si="1"/>
        <v>0</v>
      </c>
      <c r="K37" s="59">
        <f t="shared" si="2"/>
        <v>0</v>
      </c>
      <c r="L37" s="18">
        <f t="shared" si="3"/>
        <v>0</v>
      </c>
      <c r="M37" s="3"/>
      <c r="N37" s="38"/>
      <c r="O37" s="14"/>
      <c r="P37" s="18">
        <f t="shared" si="4"/>
        <v>0</v>
      </c>
      <c r="Q37" s="18">
        <f t="shared" si="5"/>
        <v>0</v>
      </c>
      <c r="S37" s="19">
        <f t="shared" si="6"/>
        <v>0</v>
      </c>
      <c r="T37" s="4"/>
      <c r="U37" s="3"/>
      <c r="V37" s="60" t="str">
        <f t="shared" si="7"/>
        <v>-</v>
      </c>
      <c r="W37" s="61">
        <f t="shared" si="8"/>
        <v>0</v>
      </c>
      <c r="X37" s="62">
        <f t="shared" si="9"/>
        <v>0</v>
      </c>
      <c r="Y37" s="3"/>
      <c r="Z37" s="44">
        <v>0</v>
      </c>
      <c r="AA37" s="45">
        <v>0</v>
      </c>
      <c r="AB37" s="64">
        <f t="shared" si="10"/>
        <v>0</v>
      </c>
    </row>
    <row r="38" spans="2:28" ht="17.399999999999999" x14ac:dyDescent="0.25">
      <c r="B38" s="20"/>
      <c r="C38" s="20"/>
      <c r="D38" s="23"/>
      <c r="E38" s="16"/>
      <c r="F38" s="55"/>
      <c r="G38" s="5"/>
      <c r="H38" s="13"/>
      <c r="I38" s="13"/>
      <c r="J38" s="59">
        <f t="shared" si="1"/>
        <v>0</v>
      </c>
      <c r="K38" s="59">
        <f t="shared" si="2"/>
        <v>0</v>
      </c>
      <c r="L38" s="18">
        <f t="shared" si="3"/>
        <v>0</v>
      </c>
      <c r="M38" s="3"/>
      <c r="N38" s="38"/>
      <c r="O38" s="14"/>
      <c r="P38" s="18">
        <f t="shared" si="4"/>
        <v>0</v>
      </c>
      <c r="Q38" s="18">
        <f t="shared" si="5"/>
        <v>0</v>
      </c>
      <c r="S38" s="19">
        <f t="shared" si="6"/>
        <v>0</v>
      </c>
      <c r="T38" s="4"/>
      <c r="U38" s="3"/>
      <c r="V38" s="60" t="str">
        <f t="shared" si="7"/>
        <v>-</v>
      </c>
      <c r="W38" s="61">
        <f t="shared" si="8"/>
        <v>0</v>
      </c>
      <c r="X38" s="62">
        <f t="shared" si="9"/>
        <v>0</v>
      </c>
      <c r="Y38" s="3"/>
      <c r="Z38" s="44">
        <v>0</v>
      </c>
      <c r="AA38" s="45">
        <v>0</v>
      </c>
      <c r="AB38" s="64">
        <f t="shared" si="10"/>
        <v>0</v>
      </c>
    </row>
    <row r="39" spans="2:28" ht="17.399999999999999" x14ac:dyDescent="0.25">
      <c r="B39" s="20"/>
      <c r="C39" s="20"/>
      <c r="D39" s="23"/>
      <c r="E39" s="16"/>
      <c r="F39" s="55"/>
      <c r="G39" s="5"/>
      <c r="H39" s="13"/>
      <c r="I39" s="13"/>
      <c r="J39" s="59">
        <f t="shared" si="1"/>
        <v>0</v>
      </c>
      <c r="K39" s="59">
        <f t="shared" si="2"/>
        <v>0</v>
      </c>
      <c r="L39" s="18">
        <f t="shared" si="3"/>
        <v>0</v>
      </c>
      <c r="M39" s="3"/>
      <c r="N39" s="38"/>
      <c r="O39" s="14"/>
      <c r="P39" s="18">
        <f t="shared" si="4"/>
        <v>0</v>
      </c>
      <c r="Q39" s="18">
        <f t="shared" si="5"/>
        <v>0</v>
      </c>
      <c r="S39" s="19">
        <f t="shared" si="6"/>
        <v>0</v>
      </c>
      <c r="T39" s="4"/>
      <c r="U39" s="3"/>
      <c r="V39" s="60" t="str">
        <f t="shared" si="7"/>
        <v>-</v>
      </c>
      <c r="W39" s="61">
        <f t="shared" si="8"/>
        <v>0</v>
      </c>
      <c r="X39" s="62">
        <f t="shared" si="9"/>
        <v>0</v>
      </c>
      <c r="Y39" s="3"/>
      <c r="Z39" s="44">
        <v>0</v>
      </c>
      <c r="AA39" s="45">
        <v>0</v>
      </c>
      <c r="AB39" s="64">
        <f t="shared" si="10"/>
        <v>0</v>
      </c>
    </row>
    <row r="40" spans="2:28" ht="17.399999999999999" x14ac:dyDescent="0.25">
      <c r="B40" s="20"/>
      <c r="C40" s="20"/>
      <c r="D40" s="23"/>
      <c r="E40" s="16"/>
      <c r="F40" s="55"/>
      <c r="G40" s="5"/>
      <c r="H40" s="13"/>
      <c r="I40" s="13"/>
      <c r="J40" s="59">
        <f t="shared" si="1"/>
        <v>0</v>
      </c>
      <c r="K40" s="59">
        <f t="shared" si="2"/>
        <v>0</v>
      </c>
      <c r="L40" s="18">
        <f t="shared" si="3"/>
        <v>0</v>
      </c>
      <c r="M40" s="3"/>
      <c r="N40" s="38"/>
      <c r="O40" s="14"/>
      <c r="P40" s="18">
        <f t="shared" si="4"/>
        <v>0</v>
      </c>
      <c r="Q40" s="18">
        <f t="shared" si="5"/>
        <v>0</v>
      </c>
      <c r="S40" s="19">
        <f t="shared" si="6"/>
        <v>0</v>
      </c>
      <c r="T40" s="4"/>
      <c r="U40" s="3"/>
      <c r="V40" s="60" t="str">
        <f t="shared" si="7"/>
        <v>-</v>
      </c>
      <c r="W40" s="61">
        <f t="shared" si="8"/>
        <v>0</v>
      </c>
      <c r="X40" s="62">
        <f t="shared" si="9"/>
        <v>0</v>
      </c>
      <c r="Y40" s="3"/>
      <c r="Z40" s="44">
        <v>0</v>
      </c>
      <c r="AA40" s="45">
        <v>0</v>
      </c>
      <c r="AB40" s="64">
        <f t="shared" si="10"/>
        <v>0</v>
      </c>
    </row>
    <row r="41" spans="2:28" ht="17.399999999999999" x14ac:dyDescent="0.25">
      <c r="B41" s="20"/>
      <c r="C41" s="20"/>
      <c r="D41" s="23"/>
      <c r="E41" s="16"/>
      <c r="F41" s="55"/>
      <c r="G41" s="5"/>
      <c r="H41" s="13"/>
      <c r="I41" s="13"/>
      <c r="J41" s="59">
        <f t="shared" si="1"/>
        <v>0</v>
      </c>
      <c r="K41" s="59">
        <f t="shared" si="2"/>
        <v>0</v>
      </c>
      <c r="L41" s="18">
        <f t="shared" si="3"/>
        <v>0</v>
      </c>
      <c r="M41" s="3"/>
      <c r="N41" s="38"/>
      <c r="O41" s="14"/>
      <c r="P41" s="18">
        <f t="shared" si="4"/>
        <v>0</v>
      </c>
      <c r="Q41" s="18">
        <f t="shared" si="5"/>
        <v>0</v>
      </c>
      <c r="S41" s="19">
        <f t="shared" si="6"/>
        <v>0</v>
      </c>
      <c r="T41" s="4"/>
      <c r="U41" s="3"/>
      <c r="V41" s="60" t="str">
        <f t="shared" si="7"/>
        <v>-</v>
      </c>
      <c r="W41" s="61">
        <f t="shared" si="8"/>
        <v>0</v>
      </c>
      <c r="X41" s="62">
        <f t="shared" si="9"/>
        <v>0</v>
      </c>
      <c r="Y41" s="3"/>
      <c r="Z41" s="44">
        <v>0</v>
      </c>
      <c r="AA41" s="45">
        <v>0</v>
      </c>
      <c r="AB41" s="64">
        <f t="shared" si="10"/>
        <v>0</v>
      </c>
    </row>
    <row r="42" spans="2:28" ht="17.399999999999999" x14ac:dyDescent="0.25">
      <c r="B42" s="20"/>
      <c r="C42" s="20"/>
      <c r="D42" s="23"/>
      <c r="E42" s="16"/>
      <c r="F42" s="55"/>
      <c r="G42" s="5"/>
      <c r="H42" s="13"/>
      <c r="I42" s="13"/>
      <c r="J42" s="59">
        <f t="shared" si="1"/>
        <v>0</v>
      </c>
      <c r="K42" s="59">
        <f t="shared" si="2"/>
        <v>0</v>
      </c>
      <c r="L42" s="18">
        <f t="shared" si="3"/>
        <v>0</v>
      </c>
      <c r="M42" s="3"/>
      <c r="N42" s="38"/>
      <c r="O42" s="14"/>
      <c r="P42" s="18">
        <f t="shared" si="4"/>
        <v>0</v>
      </c>
      <c r="Q42" s="18">
        <f t="shared" si="5"/>
        <v>0</v>
      </c>
      <c r="S42" s="19">
        <f t="shared" si="6"/>
        <v>0</v>
      </c>
      <c r="T42" s="4"/>
      <c r="U42" s="3"/>
      <c r="V42" s="60" t="str">
        <f t="shared" si="7"/>
        <v>-</v>
      </c>
      <c r="W42" s="61">
        <f t="shared" si="8"/>
        <v>0</v>
      </c>
      <c r="X42" s="62">
        <f t="shared" si="9"/>
        <v>0</v>
      </c>
      <c r="Y42" s="3"/>
      <c r="Z42" s="44">
        <v>0</v>
      </c>
      <c r="AA42" s="45">
        <v>0</v>
      </c>
      <c r="AB42" s="64">
        <f t="shared" si="10"/>
        <v>0</v>
      </c>
    </row>
    <row r="43" spans="2:28" ht="17.399999999999999" x14ac:dyDescent="0.25">
      <c r="B43" s="20"/>
      <c r="C43" s="20"/>
      <c r="D43" s="23"/>
      <c r="E43" s="16"/>
      <c r="F43" s="55"/>
      <c r="G43" s="5"/>
      <c r="H43" s="13"/>
      <c r="I43" s="13"/>
      <c r="J43" s="59">
        <f t="shared" si="1"/>
        <v>0</v>
      </c>
      <c r="K43" s="59">
        <f t="shared" si="2"/>
        <v>0</v>
      </c>
      <c r="L43" s="18">
        <f t="shared" si="3"/>
        <v>0</v>
      </c>
      <c r="M43" s="3"/>
      <c r="N43" s="38"/>
      <c r="O43" s="14"/>
      <c r="P43" s="18">
        <f t="shared" si="4"/>
        <v>0</v>
      </c>
      <c r="Q43" s="18">
        <f t="shared" si="5"/>
        <v>0</v>
      </c>
      <c r="S43" s="19">
        <f t="shared" si="6"/>
        <v>0</v>
      </c>
      <c r="T43" s="4"/>
      <c r="U43" s="3"/>
      <c r="V43" s="60" t="str">
        <f t="shared" si="7"/>
        <v>-</v>
      </c>
      <c r="W43" s="61">
        <f t="shared" si="8"/>
        <v>0</v>
      </c>
      <c r="X43" s="62">
        <f t="shared" si="9"/>
        <v>0</v>
      </c>
      <c r="Y43" s="3"/>
      <c r="Z43" s="44">
        <v>0</v>
      </c>
      <c r="AA43" s="45">
        <v>0</v>
      </c>
      <c r="AB43" s="64">
        <f t="shared" si="10"/>
        <v>0</v>
      </c>
    </row>
    <row r="44" spans="2:28" ht="17.399999999999999" x14ac:dyDescent="0.25">
      <c r="B44" s="20"/>
      <c r="C44" s="20"/>
      <c r="D44" s="23"/>
      <c r="E44" s="16"/>
      <c r="F44" s="55"/>
      <c r="G44" s="5"/>
      <c r="H44" s="13"/>
      <c r="I44" s="13"/>
      <c r="J44" s="59">
        <f t="shared" si="1"/>
        <v>0</v>
      </c>
      <c r="K44" s="59">
        <f t="shared" si="2"/>
        <v>0</v>
      </c>
      <c r="L44" s="18">
        <f t="shared" si="3"/>
        <v>0</v>
      </c>
      <c r="M44" s="3"/>
      <c r="N44" s="38"/>
      <c r="O44" s="14"/>
      <c r="P44" s="18">
        <f t="shared" si="4"/>
        <v>0</v>
      </c>
      <c r="Q44" s="18">
        <f t="shared" si="5"/>
        <v>0</v>
      </c>
      <c r="S44" s="19">
        <f t="shared" si="6"/>
        <v>0</v>
      </c>
      <c r="T44" s="4"/>
      <c r="U44" s="3"/>
      <c r="V44" s="60" t="str">
        <f t="shared" si="7"/>
        <v>-</v>
      </c>
      <c r="W44" s="61">
        <f t="shared" si="8"/>
        <v>0</v>
      </c>
      <c r="X44" s="62">
        <f t="shared" si="9"/>
        <v>0</v>
      </c>
      <c r="Y44" s="3"/>
      <c r="Z44" s="44">
        <v>0</v>
      </c>
      <c r="AA44" s="45">
        <v>0</v>
      </c>
      <c r="AB44" s="64">
        <f t="shared" si="10"/>
        <v>0</v>
      </c>
    </row>
    <row r="45" spans="2:28" ht="17.399999999999999" x14ac:dyDescent="0.25">
      <c r="B45" s="20"/>
      <c r="C45" s="20"/>
      <c r="D45" s="23"/>
      <c r="E45" s="16"/>
      <c r="F45" s="55"/>
      <c r="G45" s="5"/>
      <c r="H45" s="13"/>
      <c r="I45" s="13"/>
      <c r="J45" s="59">
        <f t="shared" si="1"/>
        <v>0</v>
      </c>
      <c r="K45" s="59">
        <f t="shared" si="2"/>
        <v>0</v>
      </c>
      <c r="L45" s="18">
        <f t="shared" si="3"/>
        <v>0</v>
      </c>
      <c r="M45" s="3"/>
      <c r="N45" s="38"/>
      <c r="O45" s="14"/>
      <c r="P45" s="18">
        <f t="shared" si="4"/>
        <v>0</v>
      </c>
      <c r="Q45" s="18">
        <f t="shared" si="5"/>
        <v>0</v>
      </c>
      <c r="S45" s="19">
        <f t="shared" si="6"/>
        <v>0</v>
      </c>
      <c r="T45" s="4"/>
      <c r="U45" s="3"/>
      <c r="V45" s="60" t="str">
        <f t="shared" si="7"/>
        <v>-</v>
      </c>
      <c r="W45" s="61">
        <f t="shared" si="8"/>
        <v>0</v>
      </c>
      <c r="X45" s="62">
        <f t="shared" si="9"/>
        <v>0</v>
      </c>
      <c r="Y45" s="3"/>
      <c r="Z45" s="44">
        <v>0</v>
      </c>
      <c r="AA45" s="45">
        <v>0</v>
      </c>
      <c r="AB45" s="64">
        <f t="shared" si="10"/>
        <v>0</v>
      </c>
    </row>
    <row r="46" spans="2:28" ht="17.399999999999999" x14ac:dyDescent="0.25">
      <c r="B46" s="20"/>
      <c r="C46" s="20"/>
      <c r="D46" s="23"/>
      <c r="E46" s="16"/>
      <c r="F46" s="55"/>
      <c r="G46" s="5"/>
      <c r="H46" s="13"/>
      <c r="I46" s="13"/>
      <c r="J46" s="59">
        <f t="shared" si="1"/>
        <v>0</v>
      </c>
      <c r="K46" s="59">
        <f t="shared" si="2"/>
        <v>0</v>
      </c>
      <c r="L46" s="18">
        <f t="shared" si="3"/>
        <v>0</v>
      </c>
      <c r="M46" s="3"/>
      <c r="N46" s="38"/>
      <c r="O46" s="14"/>
      <c r="P46" s="18">
        <f t="shared" si="4"/>
        <v>0</v>
      </c>
      <c r="Q46" s="18">
        <f t="shared" si="5"/>
        <v>0</v>
      </c>
      <c r="S46" s="19">
        <f t="shared" si="6"/>
        <v>0</v>
      </c>
      <c r="T46" s="4"/>
      <c r="U46" s="3"/>
      <c r="V46" s="60" t="str">
        <f t="shared" si="7"/>
        <v>-</v>
      </c>
      <c r="W46" s="61">
        <f t="shared" si="8"/>
        <v>0</v>
      </c>
      <c r="X46" s="62">
        <f t="shared" si="9"/>
        <v>0</v>
      </c>
      <c r="Y46" s="3"/>
      <c r="Z46" s="44">
        <v>0</v>
      </c>
      <c r="AA46" s="45">
        <v>0</v>
      </c>
      <c r="AB46" s="64">
        <f t="shared" si="10"/>
        <v>0</v>
      </c>
    </row>
    <row r="47" spans="2:28" ht="17.399999999999999" x14ac:dyDescent="0.25">
      <c r="B47" s="20"/>
      <c r="C47" s="20"/>
      <c r="D47" s="23"/>
      <c r="E47" s="16"/>
      <c r="F47" s="55"/>
      <c r="G47" s="5"/>
      <c r="H47" s="13"/>
      <c r="I47" s="13"/>
      <c r="J47" s="59">
        <f t="shared" si="1"/>
        <v>0</v>
      </c>
      <c r="K47" s="59">
        <f t="shared" si="2"/>
        <v>0</v>
      </c>
      <c r="L47" s="18">
        <f t="shared" si="3"/>
        <v>0</v>
      </c>
      <c r="M47" s="3"/>
      <c r="N47" s="38"/>
      <c r="O47" s="14"/>
      <c r="P47" s="18">
        <f t="shared" si="4"/>
        <v>0</v>
      </c>
      <c r="Q47" s="18">
        <f t="shared" si="5"/>
        <v>0</v>
      </c>
      <c r="S47" s="19">
        <f t="shared" si="6"/>
        <v>0</v>
      </c>
      <c r="T47" s="4"/>
      <c r="U47" s="3"/>
      <c r="V47" s="60" t="str">
        <f t="shared" si="7"/>
        <v>-</v>
      </c>
      <c r="W47" s="61">
        <f t="shared" si="8"/>
        <v>0</v>
      </c>
      <c r="X47" s="62">
        <f t="shared" si="9"/>
        <v>0</v>
      </c>
      <c r="Y47" s="3"/>
      <c r="Z47" s="44">
        <v>0</v>
      </c>
      <c r="AA47" s="45">
        <v>0</v>
      </c>
      <c r="AB47" s="64">
        <f t="shared" si="10"/>
        <v>0</v>
      </c>
    </row>
    <row r="48" spans="2:28" ht="17.399999999999999" x14ac:dyDescent="0.25">
      <c r="B48" s="20"/>
      <c r="C48" s="20"/>
      <c r="D48" s="23"/>
      <c r="E48" s="16"/>
      <c r="F48" s="55"/>
      <c r="G48" s="5"/>
      <c r="H48" s="13"/>
      <c r="I48" s="13"/>
      <c r="J48" s="59">
        <f t="shared" si="1"/>
        <v>0</v>
      </c>
      <c r="K48" s="59">
        <f t="shared" si="2"/>
        <v>0</v>
      </c>
      <c r="L48" s="18">
        <f t="shared" si="3"/>
        <v>0</v>
      </c>
      <c r="M48" s="3"/>
      <c r="N48" s="38"/>
      <c r="O48" s="14"/>
      <c r="P48" s="18">
        <f t="shared" si="4"/>
        <v>0</v>
      </c>
      <c r="Q48" s="18">
        <f t="shared" si="5"/>
        <v>0</v>
      </c>
      <c r="S48" s="19">
        <f t="shared" si="6"/>
        <v>0</v>
      </c>
      <c r="T48" s="4"/>
      <c r="U48" s="3"/>
      <c r="V48" s="60" t="str">
        <f t="shared" si="7"/>
        <v>-</v>
      </c>
      <c r="W48" s="61">
        <f t="shared" si="8"/>
        <v>0</v>
      </c>
      <c r="X48" s="62">
        <f t="shared" si="9"/>
        <v>0</v>
      </c>
      <c r="Y48" s="3"/>
      <c r="Z48" s="44">
        <v>0</v>
      </c>
      <c r="AA48" s="45">
        <v>0</v>
      </c>
      <c r="AB48" s="64">
        <f t="shared" si="10"/>
        <v>0</v>
      </c>
    </row>
    <row r="49" spans="2:28" ht="17.399999999999999" x14ac:dyDescent="0.25">
      <c r="B49" s="20"/>
      <c r="C49" s="20"/>
      <c r="D49" s="23"/>
      <c r="E49" s="16"/>
      <c r="F49" s="55"/>
      <c r="G49" s="5"/>
      <c r="H49" s="13"/>
      <c r="I49" s="13"/>
      <c r="J49" s="59">
        <f t="shared" si="1"/>
        <v>0</v>
      </c>
      <c r="K49" s="59">
        <f t="shared" si="2"/>
        <v>0</v>
      </c>
      <c r="L49" s="18">
        <f t="shared" si="3"/>
        <v>0</v>
      </c>
      <c r="M49" s="3"/>
      <c r="N49" s="38"/>
      <c r="O49" s="14"/>
      <c r="P49" s="18">
        <f t="shared" si="4"/>
        <v>0</v>
      </c>
      <c r="Q49" s="18">
        <f t="shared" si="5"/>
        <v>0</v>
      </c>
      <c r="S49" s="19">
        <f t="shared" si="6"/>
        <v>0</v>
      </c>
      <c r="T49" s="4"/>
      <c r="U49" s="3"/>
      <c r="V49" s="60" t="str">
        <f t="shared" si="7"/>
        <v>-</v>
      </c>
      <c r="W49" s="61">
        <f t="shared" si="8"/>
        <v>0</v>
      </c>
      <c r="X49" s="62">
        <f t="shared" si="9"/>
        <v>0</v>
      </c>
      <c r="Y49" s="3"/>
      <c r="Z49" s="44">
        <v>0</v>
      </c>
      <c r="AA49" s="45">
        <v>0</v>
      </c>
      <c r="AB49" s="64">
        <f t="shared" si="10"/>
        <v>0</v>
      </c>
    </row>
    <row r="50" spans="2:28" ht="17.399999999999999" x14ac:dyDescent="0.25">
      <c r="B50" s="20"/>
      <c r="C50" s="20"/>
      <c r="D50" s="23"/>
      <c r="E50" s="16"/>
      <c r="F50" s="55"/>
      <c r="G50" s="5"/>
      <c r="H50" s="13"/>
      <c r="I50" s="13"/>
      <c r="J50" s="59">
        <f t="shared" si="1"/>
        <v>0</v>
      </c>
      <c r="K50" s="59">
        <f t="shared" si="2"/>
        <v>0</v>
      </c>
      <c r="L50" s="18">
        <f t="shared" si="3"/>
        <v>0</v>
      </c>
      <c r="M50" s="3"/>
      <c r="N50" s="38"/>
      <c r="O50" s="14"/>
      <c r="P50" s="18">
        <f t="shared" si="4"/>
        <v>0</v>
      </c>
      <c r="Q50" s="18">
        <f t="shared" si="5"/>
        <v>0</v>
      </c>
      <c r="S50" s="19">
        <f t="shared" si="6"/>
        <v>0</v>
      </c>
      <c r="T50" s="4"/>
      <c r="U50" s="3"/>
      <c r="V50" s="60" t="str">
        <f t="shared" si="7"/>
        <v>-</v>
      </c>
      <c r="W50" s="61">
        <f t="shared" si="8"/>
        <v>0</v>
      </c>
      <c r="X50" s="62">
        <f t="shared" si="9"/>
        <v>0</v>
      </c>
      <c r="Y50" s="3"/>
      <c r="Z50" s="44">
        <v>0</v>
      </c>
      <c r="AA50" s="45">
        <v>0</v>
      </c>
      <c r="AB50" s="64">
        <f t="shared" si="10"/>
        <v>0</v>
      </c>
    </row>
    <row r="51" spans="2:28" ht="17.399999999999999" x14ac:dyDescent="0.25">
      <c r="B51" s="20"/>
      <c r="C51" s="20"/>
      <c r="D51" s="23"/>
      <c r="E51" s="16"/>
      <c r="F51" s="55"/>
      <c r="G51" s="5"/>
      <c r="H51" s="13"/>
      <c r="I51" s="13"/>
      <c r="J51" s="59">
        <f t="shared" si="1"/>
        <v>0</v>
      </c>
      <c r="K51" s="59">
        <f t="shared" si="2"/>
        <v>0</v>
      </c>
      <c r="L51" s="18">
        <f t="shared" si="3"/>
        <v>0</v>
      </c>
      <c r="M51" s="3"/>
      <c r="N51" s="38"/>
      <c r="O51" s="14"/>
      <c r="P51" s="18">
        <f t="shared" si="4"/>
        <v>0</v>
      </c>
      <c r="Q51" s="18">
        <f t="shared" si="5"/>
        <v>0</v>
      </c>
      <c r="S51" s="19">
        <f t="shared" si="6"/>
        <v>0</v>
      </c>
      <c r="T51" s="4"/>
      <c r="U51" s="3"/>
      <c r="V51" s="60" t="str">
        <f t="shared" si="7"/>
        <v>-</v>
      </c>
      <c r="W51" s="61">
        <f t="shared" si="8"/>
        <v>0</v>
      </c>
      <c r="X51" s="62">
        <f t="shared" si="9"/>
        <v>0</v>
      </c>
      <c r="Y51" s="3"/>
      <c r="Z51" s="44">
        <v>0</v>
      </c>
      <c r="AA51" s="45">
        <v>0</v>
      </c>
      <c r="AB51" s="64">
        <f t="shared" si="10"/>
        <v>0</v>
      </c>
    </row>
    <row r="52" spans="2:28" ht="17.399999999999999" x14ac:dyDescent="0.25">
      <c r="B52" s="20"/>
      <c r="C52" s="20"/>
      <c r="D52" s="23"/>
      <c r="E52" s="16"/>
      <c r="F52" s="55"/>
      <c r="G52" s="5"/>
      <c r="H52" s="13"/>
      <c r="I52" s="13"/>
      <c r="J52" s="59">
        <f t="shared" si="1"/>
        <v>0</v>
      </c>
      <c r="K52" s="59">
        <f t="shared" si="2"/>
        <v>0</v>
      </c>
      <c r="L52" s="18">
        <f t="shared" si="3"/>
        <v>0</v>
      </c>
      <c r="M52" s="3"/>
      <c r="N52" s="38"/>
      <c r="O52" s="14"/>
      <c r="P52" s="18">
        <f t="shared" si="4"/>
        <v>0</v>
      </c>
      <c r="Q52" s="18">
        <f t="shared" si="5"/>
        <v>0</v>
      </c>
      <c r="S52" s="19">
        <f t="shared" si="6"/>
        <v>0</v>
      </c>
      <c r="T52" s="4"/>
      <c r="U52" s="3"/>
      <c r="V52" s="60" t="str">
        <f t="shared" si="7"/>
        <v>-</v>
      </c>
      <c r="W52" s="61">
        <f t="shared" si="8"/>
        <v>0</v>
      </c>
      <c r="X52" s="62">
        <f t="shared" si="9"/>
        <v>0</v>
      </c>
      <c r="Y52" s="3"/>
      <c r="Z52" s="44">
        <v>0</v>
      </c>
      <c r="AA52" s="45">
        <v>0</v>
      </c>
      <c r="AB52" s="64">
        <f t="shared" si="10"/>
        <v>0</v>
      </c>
    </row>
    <row r="53" spans="2:28" ht="17.399999999999999" x14ac:dyDescent="0.25">
      <c r="B53" s="20"/>
      <c r="C53" s="20"/>
      <c r="D53" s="23"/>
      <c r="E53" s="16"/>
      <c r="F53" s="55"/>
      <c r="G53" s="5"/>
      <c r="H53" s="13"/>
      <c r="I53" s="13"/>
      <c r="J53" s="59">
        <f t="shared" si="1"/>
        <v>0</v>
      </c>
      <c r="K53" s="59">
        <f t="shared" si="2"/>
        <v>0</v>
      </c>
      <c r="L53" s="18">
        <f t="shared" si="3"/>
        <v>0</v>
      </c>
      <c r="M53" s="3"/>
      <c r="N53" s="38"/>
      <c r="O53" s="14"/>
      <c r="P53" s="18">
        <f t="shared" si="4"/>
        <v>0</v>
      </c>
      <c r="Q53" s="18">
        <f t="shared" si="5"/>
        <v>0</v>
      </c>
      <c r="S53" s="19">
        <f t="shared" si="6"/>
        <v>0</v>
      </c>
      <c r="T53" s="4"/>
      <c r="U53" s="3"/>
      <c r="V53" s="60" t="str">
        <f t="shared" si="7"/>
        <v>-</v>
      </c>
      <c r="W53" s="61">
        <f t="shared" si="8"/>
        <v>0</v>
      </c>
      <c r="X53" s="62">
        <f t="shared" si="9"/>
        <v>0</v>
      </c>
      <c r="Y53" s="3"/>
      <c r="Z53" s="44">
        <v>0</v>
      </c>
      <c r="AA53" s="45">
        <v>0</v>
      </c>
      <c r="AB53" s="64">
        <f t="shared" si="10"/>
        <v>0</v>
      </c>
    </row>
    <row r="54" spans="2:28" ht="17.399999999999999" x14ac:dyDescent="0.25">
      <c r="B54" s="20"/>
      <c r="C54" s="20"/>
      <c r="D54" s="23"/>
      <c r="E54" s="16"/>
      <c r="F54" s="55"/>
      <c r="G54" s="5"/>
      <c r="H54" s="13"/>
      <c r="I54" s="13"/>
      <c r="J54" s="59">
        <f t="shared" si="1"/>
        <v>0</v>
      </c>
      <c r="K54" s="59">
        <f t="shared" si="2"/>
        <v>0</v>
      </c>
      <c r="L54" s="18">
        <f t="shared" si="3"/>
        <v>0</v>
      </c>
      <c r="M54" s="3"/>
      <c r="N54" s="38"/>
      <c r="O54" s="14"/>
      <c r="P54" s="18">
        <f t="shared" si="4"/>
        <v>0</v>
      </c>
      <c r="Q54" s="18">
        <f t="shared" si="5"/>
        <v>0</v>
      </c>
      <c r="S54" s="19">
        <f t="shared" si="6"/>
        <v>0</v>
      </c>
      <c r="T54" s="4"/>
      <c r="U54" s="3"/>
      <c r="V54" s="60" t="str">
        <f t="shared" si="7"/>
        <v>-</v>
      </c>
      <c r="W54" s="61">
        <f t="shared" si="8"/>
        <v>0</v>
      </c>
      <c r="X54" s="62">
        <f t="shared" si="9"/>
        <v>0</v>
      </c>
      <c r="Y54" s="3"/>
      <c r="Z54" s="44">
        <v>0</v>
      </c>
      <c r="AA54" s="45">
        <v>0</v>
      </c>
      <c r="AB54" s="64">
        <f t="shared" si="10"/>
        <v>0</v>
      </c>
    </row>
    <row r="55" spans="2:28" ht="17.399999999999999" x14ac:dyDescent="0.25">
      <c r="B55" s="20"/>
      <c r="C55" s="20"/>
      <c r="D55" s="23"/>
      <c r="E55" s="16"/>
      <c r="F55" s="55"/>
      <c r="G55" s="5"/>
      <c r="H55" s="13"/>
      <c r="I55" s="13"/>
      <c r="J55" s="59">
        <f t="shared" si="1"/>
        <v>0</v>
      </c>
      <c r="K55" s="59">
        <f t="shared" si="2"/>
        <v>0</v>
      </c>
      <c r="L55" s="18">
        <f t="shared" si="3"/>
        <v>0</v>
      </c>
      <c r="M55" s="3"/>
      <c r="N55" s="38"/>
      <c r="O55" s="14"/>
      <c r="P55" s="18">
        <f t="shared" si="4"/>
        <v>0</v>
      </c>
      <c r="Q55" s="18">
        <f t="shared" si="5"/>
        <v>0</v>
      </c>
      <c r="S55" s="19">
        <f t="shared" si="6"/>
        <v>0</v>
      </c>
      <c r="T55" s="4"/>
      <c r="U55" s="3"/>
      <c r="V55" s="60" t="str">
        <f t="shared" si="7"/>
        <v>-</v>
      </c>
      <c r="W55" s="61">
        <f t="shared" si="8"/>
        <v>0</v>
      </c>
      <c r="X55" s="62">
        <f t="shared" si="9"/>
        <v>0</v>
      </c>
      <c r="Y55" s="3"/>
      <c r="Z55" s="44">
        <v>0</v>
      </c>
      <c r="AA55" s="45">
        <v>0</v>
      </c>
      <c r="AB55" s="64">
        <f t="shared" si="10"/>
        <v>0</v>
      </c>
    </row>
    <row r="56" spans="2:28" ht="17.399999999999999" x14ac:dyDescent="0.25">
      <c r="B56" s="20"/>
      <c r="C56" s="20"/>
      <c r="D56" s="23"/>
      <c r="E56" s="16"/>
      <c r="F56" s="55"/>
      <c r="G56" s="5"/>
      <c r="H56" s="13"/>
      <c r="I56" s="13"/>
      <c r="J56" s="59">
        <f t="shared" si="1"/>
        <v>0</v>
      </c>
      <c r="K56" s="59">
        <f t="shared" si="2"/>
        <v>0</v>
      </c>
      <c r="L56" s="18">
        <f t="shared" si="3"/>
        <v>0</v>
      </c>
      <c r="M56" s="3"/>
      <c r="N56" s="38"/>
      <c r="O56" s="14"/>
      <c r="P56" s="18">
        <f t="shared" si="4"/>
        <v>0</v>
      </c>
      <c r="Q56" s="18">
        <f t="shared" si="5"/>
        <v>0</v>
      </c>
      <c r="S56" s="19">
        <f t="shared" si="6"/>
        <v>0</v>
      </c>
      <c r="T56" s="4"/>
      <c r="U56" s="3"/>
      <c r="V56" s="60" t="str">
        <f t="shared" si="7"/>
        <v>-</v>
      </c>
      <c r="W56" s="61">
        <f t="shared" si="8"/>
        <v>0</v>
      </c>
      <c r="X56" s="62">
        <f t="shared" si="9"/>
        <v>0</v>
      </c>
      <c r="Y56" s="3"/>
      <c r="Z56" s="44">
        <v>0</v>
      </c>
      <c r="AA56" s="45">
        <v>0</v>
      </c>
      <c r="AB56" s="64">
        <f t="shared" si="10"/>
        <v>0</v>
      </c>
    </row>
    <row r="57" spans="2:28" ht="17.399999999999999" x14ac:dyDescent="0.25">
      <c r="B57" s="20"/>
      <c r="C57" s="20"/>
      <c r="D57" s="23"/>
      <c r="E57" s="16"/>
      <c r="F57" s="55"/>
      <c r="G57" s="5"/>
      <c r="H57" s="13"/>
      <c r="I57" s="13"/>
      <c r="J57" s="59">
        <f t="shared" si="1"/>
        <v>0</v>
      </c>
      <c r="K57" s="59">
        <f t="shared" si="2"/>
        <v>0</v>
      </c>
      <c r="L57" s="18">
        <f t="shared" si="3"/>
        <v>0</v>
      </c>
      <c r="M57" s="3"/>
      <c r="N57" s="38"/>
      <c r="O57" s="14"/>
      <c r="P57" s="18">
        <f t="shared" si="4"/>
        <v>0</v>
      </c>
      <c r="Q57" s="18">
        <f t="shared" si="5"/>
        <v>0</v>
      </c>
      <c r="S57" s="19">
        <f t="shared" si="6"/>
        <v>0</v>
      </c>
      <c r="T57" s="4"/>
      <c r="U57" s="3"/>
      <c r="V57" s="60" t="str">
        <f t="shared" si="7"/>
        <v>-</v>
      </c>
      <c r="W57" s="61">
        <f t="shared" si="8"/>
        <v>0</v>
      </c>
      <c r="X57" s="62">
        <f t="shared" si="9"/>
        <v>0</v>
      </c>
      <c r="Y57" s="3"/>
      <c r="Z57" s="44">
        <v>0</v>
      </c>
      <c r="AA57" s="45">
        <v>0</v>
      </c>
      <c r="AB57" s="64">
        <f t="shared" si="10"/>
        <v>0</v>
      </c>
    </row>
    <row r="58" spans="2:28" ht="17.399999999999999" x14ac:dyDescent="0.25">
      <c r="B58" s="20"/>
      <c r="C58" s="20"/>
      <c r="D58" s="23"/>
      <c r="E58" s="16"/>
      <c r="F58" s="55"/>
      <c r="G58" s="5"/>
      <c r="H58" s="13"/>
      <c r="I58" s="13"/>
      <c r="J58" s="59">
        <f t="shared" si="1"/>
        <v>0</v>
      </c>
      <c r="K58" s="59">
        <f t="shared" si="2"/>
        <v>0</v>
      </c>
      <c r="L58" s="18">
        <f t="shared" si="3"/>
        <v>0</v>
      </c>
      <c r="M58" s="3"/>
      <c r="N58" s="38"/>
      <c r="O58" s="14"/>
      <c r="P58" s="18">
        <f t="shared" si="4"/>
        <v>0</v>
      </c>
      <c r="Q58" s="18">
        <f t="shared" si="5"/>
        <v>0</v>
      </c>
      <c r="S58" s="19">
        <f t="shared" si="6"/>
        <v>0</v>
      </c>
      <c r="T58" s="4"/>
      <c r="U58" s="3"/>
      <c r="V58" s="60" t="str">
        <f t="shared" si="7"/>
        <v>-</v>
      </c>
      <c r="W58" s="61">
        <f t="shared" si="8"/>
        <v>0</v>
      </c>
      <c r="X58" s="62">
        <f t="shared" si="9"/>
        <v>0</v>
      </c>
      <c r="Y58" s="3"/>
      <c r="Z58" s="44">
        <v>0</v>
      </c>
      <c r="AA58" s="45">
        <v>0</v>
      </c>
      <c r="AB58" s="64">
        <f t="shared" si="10"/>
        <v>0</v>
      </c>
    </row>
    <row r="59" spans="2:28" ht="17.399999999999999" x14ac:dyDescent="0.25">
      <c r="B59" s="20"/>
      <c r="C59" s="20"/>
      <c r="D59" s="23"/>
      <c r="E59" s="16"/>
      <c r="F59" s="55"/>
      <c r="G59" s="5"/>
      <c r="H59" s="13"/>
      <c r="I59" s="13"/>
      <c r="J59" s="59">
        <f t="shared" si="1"/>
        <v>0</v>
      </c>
      <c r="K59" s="59">
        <f t="shared" si="2"/>
        <v>0</v>
      </c>
      <c r="L59" s="18">
        <f t="shared" si="3"/>
        <v>0</v>
      </c>
      <c r="M59" s="3"/>
      <c r="N59" s="38"/>
      <c r="O59" s="14"/>
      <c r="P59" s="18">
        <f t="shared" si="4"/>
        <v>0</v>
      </c>
      <c r="Q59" s="18">
        <f t="shared" si="5"/>
        <v>0</v>
      </c>
      <c r="S59" s="19">
        <f t="shared" si="6"/>
        <v>0</v>
      </c>
      <c r="T59" s="4"/>
      <c r="U59" s="3"/>
      <c r="V59" s="60" t="str">
        <f t="shared" si="7"/>
        <v>-</v>
      </c>
      <c r="W59" s="61">
        <f t="shared" si="8"/>
        <v>0</v>
      </c>
      <c r="X59" s="62">
        <f t="shared" si="9"/>
        <v>0</v>
      </c>
      <c r="Y59" s="3"/>
      <c r="Z59" s="44">
        <v>0</v>
      </c>
      <c r="AA59" s="45">
        <v>0</v>
      </c>
      <c r="AB59" s="64">
        <f t="shared" si="10"/>
        <v>0</v>
      </c>
    </row>
    <row r="60" spans="2:28" ht="17.399999999999999" x14ac:dyDescent="0.25">
      <c r="B60" s="20"/>
      <c r="C60" s="20"/>
      <c r="D60" s="23"/>
      <c r="E60" s="16"/>
      <c r="F60" s="55"/>
      <c r="G60" s="5"/>
      <c r="H60" s="13"/>
      <c r="I60" s="13"/>
      <c r="J60" s="59">
        <f t="shared" si="1"/>
        <v>0</v>
      </c>
      <c r="K60" s="59">
        <f t="shared" si="2"/>
        <v>0</v>
      </c>
      <c r="L60" s="18">
        <f t="shared" si="3"/>
        <v>0</v>
      </c>
      <c r="M60" s="3"/>
      <c r="N60" s="38"/>
      <c r="O60" s="14"/>
      <c r="P60" s="18">
        <f t="shared" si="4"/>
        <v>0</v>
      </c>
      <c r="Q60" s="18">
        <f t="shared" si="5"/>
        <v>0</v>
      </c>
      <c r="S60" s="19">
        <f t="shared" si="6"/>
        <v>0</v>
      </c>
      <c r="T60" s="4"/>
      <c r="U60" s="3"/>
      <c r="V60" s="60" t="str">
        <f t="shared" si="7"/>
        <v>-</v>
      </c>
      <c r="W60" s="61">
        <f t="shared" si="8"/>
        <v>0</v>
      </c>
      <c r="X60" s="62">
        <f t="shared" si="9"/>
        <v>0</v>
      </c>
      <c r="Y60" s="3"/>
      <c r="Z60" s="44">
        <v>0</v>
      </c>
      <c r="AA60" s="45">
        <v>0</v>
      </c>
      <c r="AB60" s="64">
        <f t="shared" si="10"/>
        <v>0</v>
      </c>
    </row>
    <row r="61" spans="2:28" ht="17.399999999999999" x14ac:dyDescent="0.25">
      <c r="B61" s="20"/>
      <c r="C61" s="20"/>
      <c r="D61" s="23"/>
      <c r="E61" s="16"/>
      <c r="F61" s="55"/>
      <c r="G61" s="5"/>
      <c r="H61" s="13"/>
      <c r="I61" s="13"/>
      <c r="J61" s="59">
        <f t="shared" si="1"/>
        <v>0</v>
      </c>
      <c r="K61" s="59">
        <f t="shared" si="2"/>
        <v>0</v>
      </c>
      <c r="L61" s="18">
        <f t="shared" si="3"/>
        <v>0</v>
      </c>
      <c r="M61" s="3"/>
      <c r="N61" s="38"/>
      <c r="O61" s="14"/>
      <c r="P61" s="18">
        <f t="shared" si="4"/>
        <v>0</v>
      </c>
      <c r="Q61" s="18">
        <f t="shared" si="5"/>
        <v>0</v>
      </c>
      <c r="S61" s="19">
        <f t="shared" si="6"/>
        <v>0</v>
      </c>
      <c r="T61" s="4"/>
      <c r="U61" s="3"/>
      <c r="V61" s="60" t="str">
        <f t="shared" si="7"/>
        <v>-</v>
      </c>
      <c r="W61" s="61">
        <f t="shared" si="8"/>
        <v>0</v>
      </c>
      <c r="X61" s="62">
        <f t="shared" si="9"/>
        <v>0</v>
      </c>
      <c r="Y61" s="3"/>
      <c r="Z61" s="44">
        <v>0</v>
      </c>
      <c r="AA61" s="45">
        <v>0</v>
      </c>
      <c r="AB61" s="64">
        <f t="shared" si="10"/>
        <v>0</v>
      </c>
    </row>
    <row r="62" spans="2:28" ht="17.399999999999999" x14ac:dyDescent="0.25">
      <c r="B62" s="20"/>
      <c r="C62" s="20"/>
      <c r="D62" s="23"/>
      <c r="E62" s="16"/>
      <c r="F62" s="55"/>
      <c r="G62" s="5"/>
      <c r="H62" s="13"/>
      <c r="I62" s="13"/>
      <c r="J62" s="59">
        <f t="shared" si="1"/>
        <v>0</v>
      </c>
      <c r="K62" s="59">
        <f t="shared" si="2"/>
        <v>0</v>
      </c>
      <c r="L62" s="18">
        <f t="shared" si="3"/>
        <v>0</v>
      </c>
      <c r="M62" s="3"/>
      <c r="N62" s="38"/>
      <c r="O62" s="14"/>
      <c r="P62" s="18">
        <f t="shared" si="4"/>
        <v>0</v>
      </c>
      <c r="Q62" s="18">
        <f t="shared" si="5"/>
        <v>0</v>
      </c>
      <c r="S62" s="19">
        <f t="shared" si="6"/>
        <v>0</v>
      </c>
      <c r="T62" s="4"/>
      <c r="U62" s="3"/>
      <c r="V62" s="60" t="str">
        <f t="shared" si="7"/>
        <v>-</v>
      </c>
      <c r="W62" s="61">
        <f t="shared" si="8"/>
        <v>0</v>
      </c>
      <c r="X62" s="62">
        <f t="shared" si="9"/>
        <v>0</v>
      </c>
      <c r="Y62" s="3"/>
      <c r="Z62" s="44">
        <v>0</v>
      </c>
      <c r="AA62" s="45">
        <v>0</v>
      </c>
      <c r="AB62" s="64">
        <f t="shared" si="10"/>
        <v>0</v>
      </c>
    </row>
    <row r="63" spans="2:28" ht="17.399999999999999" x14ac:dyDescent="0.25">
      <c r="B63" s="20"/>
      <c r="C63" s="20"/>
      <c r="D63" s="23"/>
      <c r="E63" s="16"/>
      <c r="F63" s="55"/>
      <c r="G63" s="5"/>
      <c r="H63" s="13"/>
      <c r="I63" s="13"/>
      <c r="J63" s="59">
        <f t="shared" si="1"/>
        <v>0</v>
      </c>
      <c r="K63" s="59">
        <f t="shared" si="2"/>
        <v>0</v>
      </c>
      <c r="L63" s="18">
        <f t="shared" si="3"/>
        <v>0</v>
      </c>
      <c r="M63" s="3"/>
      <c r="N63" s="38"/>
      <c r="O63" s="14"/>
      <c r="P63" s="18">
        <f t="shared" si="4"/>
        <v>0</v>
      </c>
      <c r="Q63" s="18">
        <f t="shared" si="5"/>
        <v>0</v>
      </c>
      <c r="S63" s="19">
        <f t="shared" si="6"/>
        <v>0</v>
      </c>
      <c r="T63" s="4"/>
      <c r="U63" s="3"/>
      <c r="V63" s="60" t="str">
        <f t="shared" si="7"/>
        <v>-</v>
      </c>
      <c r="W63" s="61">
        <f t="shared" si="8"/>
        <v>0</v>
      </c>
      <c r="X63" s="62">
        <f t="shared" si="9"/>
        <v>0</v>
      </c>
      <c r="Y63" s="3"/>
      <c r="Z63" s="44">
        <v>0</v>
      </c>
      <c r="AA63" s="45">
        <v>0</v>
      </c>
      <c r="AB63" s="64">
        <f t="shared" si="10"/>
        <v>0</v>
      </c>
    </row>
    <row r="64" spans="2:28" ht="17.399999999999999" x14ac:dyDescent="0.25">
      <c r="B64" s="20"/>
      <c r="C64" s="20"/>
      <c r="D64" s="23"/>
      <c r="E64" s="16"/>
      <c r="F64" s="55"/>
      <c r="G64" s="5"/>
      <c r="H64" s="13"/>
      <c r="I64" s="13"/>
      <c r="J64" s="59">
        <f t="shared" si="1"/>
        <v>0</v>
      </c>
      <c r="K64" s="59">
        <f t="shared" si="2"/>
        <v>0</v>
      </c>
      <c r="L64" s="18">
        <f t="shared" si="3"/>
        <v>0</v>
      </c>
      <c r="M64" s="3"/>
      <c r="N64" s="38"/>
      <c r="O64" s="14"/>
      <c r="P64" s="18">
        <f t="shared" si="4"/>
        <v>0</v>
      </c>
      <c r="Q64" s="18">
        <f t="shared" si="5"/>
        <v>0</v>
      </c>
      <c r="S64" s="19">
        <f t="shared" si="6"/>
        <v>0</v>
      </c>
      <c r="T64" s="4"/>
      <c r="U64" s="3"/>
      <c r="V64" s="60" t="str">
        <f t="shared" si="7"/>
        <v>-</v>
      </c>
      <c r="W64" s="61">
        <f t="shared" si="8"/>
        <v>0</v>
      </c>
      <c r="X64" s="62">
        <f t="shared" si="9"/>
        <v>0</v>
      </c>
      <c r="Y64" s="3"/>
      <c r="Z64" s="44">
        <v>0</v>
      </c>
      <c r="AA64" s="45">
        <v>0</v>
      </c>
      <c r="AB64" s="64">
        <f t="shared" si="10"/>
        <v>0</v>
      </c>
    </row>
    <row r="65" spans="2:28" ht="17.399999999999999" x14ac:dyDescent="0.25">
      <c r="B65" s="20"/>
      <c r="C65" s="20"/>
      <c r="D65" s="23"/>
      <c r="E65" s="16"/>
      <c r="F65" s="55"/>
      <c r="G65" s="5"/>
      <c r="H65" s="13"/>
      <c r="I65" s="13"/>
      <c r="J65" s="59">
        <f t="shared" si="1"/>
        <v>0</v>
      </c>
      <c r="K65" s="59">
        <f t="shared" si="2"/>
        <v>0</v>
      </c>
      <c r="L65" s="18">
        <f t="shared" si="3"/>
        <v>0</v>
      </c>
      <c r="M65" s="3"/>
      <c r="N65" s="38"/>
      <c r="O65" s="14"/>
      <c r="P65" s="18">
        <f t="shared" si="4"/>
        <v>0</v>
      </c>
      <c r="Q65" s="18">
        <f t="shared" si="5"/>
        <v>0</v>
      </c>
      <c r="S65" s="19">
        <f t="shared" si="6"/>
        <v>0</v>
      </c>
      <c r="T65" s="4"/>
      <c r="U65" s="3"/>
      <c r="V65" s="60" t="str">
        <f t="shared" si="7"/>
        <v>-</v>
      </c>
      <c r="W65" s="61">
        <f t="shared" si="8"/>
        <v>0</v>
      </c>
      <c r="X65" s="62">
        <f t="shared" si="9"/>
        <v>0</v>
      </c>
      <c r="Y65" s="3"/>
      <c r="Z65" s="44">
        <v>0</v>
      </c>
      <c r="AA65" s="45">
        <v>0</v>
      </c>
      <c r="AB65" s="64">
        <f t="shared" si="10"/>
        <v>0</v>
      </c>
    </row>
    <row r="66" spans="2:28" ht="17.399999999999999" x14ac:dyDescent="0.25">
      <c r="B66" s="20"/>
      <c r="C66" s="20"/>
      <c r="D66" s="23"/>
      <c r="E66" s="16"/>
      <c r="F66" s="55"/>
      <c r="G66" s="5"/>
      <c r="H66" s="13"/>
      <c r="I66" s="13"/>
      <c r="J66" s="59">
        <f t="shared" si="1"/>
        <v>0</v>
      </c>
      <c r="K66" s="59">
        <f t="shared" si="2"/>
        <v>0</v>
      </c>
      <c r="L66" s="18">
        <f t="shared" si="3"/>
        <v>0</v>
      </c>
      <c r="M66" s="3"/>
      <c r="N66" s="38"/>
      <c r="O66" s="14"/>
      <c r="P66" s="18">
        <f t="shared" si="4"/>
        <v>0</v>
      </c>
      <c r="Q66" s="18">
        <f t="shared" si="5"/>
        <v>0</v>
      </c>
      <c r="S66" s="19">
        <f t="shared" si="6"/>
        <v>0</v>
      </c>
      <c r="T66" s="4"/>
      <c r="U66" s="3"/>
      <c r="V66" s="60" t="str">
        <f t="shared" si="7"/>
        <v>-</v>
      </c>
      <c r="W66" s="61">
        <f t="shared" si="8"/>
        <v>0</v>
      </c>
      <c r="X66" s="62">
        <f t="shared" si="9"/>
        <v>0</v>
      </c>
      <c r="Y66" s="3"/>
      <c r="Z66" s="44">
        <v>0</v>
      </c>
      <c r="AA66" s="45">
        <v>0</v>
      </c>
      <c r="AB66" s="64">
        <f t="shared" si="10"/>
        <v>0</v>
      </c>
    </row>
    <row r="67" spans="2:28" ht="17.399999999999999" x14ac:dyDescent="0.25">
      <c r="B67" s="20"/>
      <c r="C67" s="20"/>
      <c r="D67" s="23"/>
      <c r="E67" s="16"/>
      <c r="F67" s="55"/>
      <c r="G67" s="5"/>
      <c r="H67" s="13"/>
      <c r="I67" s="13"/>
      <c r="J67" s="59">
        <f t="shared" si="1"/>
        <v>0</v>
      </c>
      <c r="K67" s="59">
        <f t="shared" si="2"/>
        <v>0</v>
      </c>
      <c r="L67" s="18">
        <f t="shared" si="3"/>
        <v>0</v>
      </c>
      <c r="M67" s="3"/>
      <c r="N67" s="38"/>
      <c r="O67" s="14"/>
      <c r="P67" s="18">
        <f t="shared" si="4"/>
        <v>0</v>
      </c>
      <c r="Q67" s="18">
        <f t="shared" si="5"/>
        <v>0</v>
      </c>
      <c r="S67" s="19">
        <f t="shared" si="6"/>
        <v>0</v>
      </c>
      <c r="T67" s="4"/>
      <c r="U67" s="3"/>
      <c r="V67" s="60" t="str">
        <f t="shared" si="7"/>
        <v>-</v>
      </c>
      <c r="W67" s="61">
        <f t="shared" si="8"/>
        <v>0</v>
      </c>
      <c r="X67" s="62">
        <f t="shared" si="9"/>
        <v>0</v>
      </c>
      <c r="Y67" s="3"/>
      <c r="Z67" s="44">
        <v>0</v>
      </c>
      <c r="AA67" s="45">
        <v>0</v>
      </c>
      <c r="AB67" s="64">
        <f t="shared" si="10"/>
        <v>0</v>
      </c>
    </row>
    <row r="68" spans="2:28" ht="17.399999999999999" x14ac:dyDescent="0.25">
      <c r="B68" s="20"/>
      <c r="C68" s="20"/>
      <c r="D68" s="23"/>
      <c r="E68" s="16"/>
      <c r="F68" s="55"/>
      <c r="G68" s="5"/>
      <c r="H68" s="13"/>
      <c r="I68" s="13"/>
      <c r="J68" s="59">
        <f t="shared" si="1"/>
        <v>0</v>
      </c>
      <c r="K68" s="59">
        <f t="shared" si="2"/>
        <v>0</v>
      </c>
      <c r="L68" s="18">
        <f t="shared" si="3"/>
        <v>0</v>
      </c>
      <c r="M68" s="3"/>
      <c r="N68" s="38"/>
      <c r="O68" s="14"/>
      <c r="P68" s="18">
        <f t="shared" si="4"/>
        <v>0</v>
      </c>
      <c r="Q68" s="18">
        <f t="shared" si="5"/>
        <v>0</v>
      </c>
      <c r="S68" s="19">
        <f t="shared" si="6"/>
        <v>0</v>
      </c>
      <c r="T68" s="4"/>
      <c r="U68" s="3"/>
      <c r="V68" s="60" t="str">
        <f t="shared" si="7"/>
        <v>-</v>
      </c>
      <c r="W68" s="61">
        <f t="shared" si="8"/>
        <v>0</v>
      </c>
      <c r="X68" s="62">
        <f t="shared" si="9"/>
        <v>0</v>
      </c>
      <c r="Y68" s="3"/>
      <c r="Z68" s="44">
        <v>0</v>
      </c>
      <c r="AA68" s="45">
        <v>0</v>
      </c>
      <c r="AB68" s="64">
        <f t="shared" si="10"/>
        <v>0</v>
      </c>
    </row>
    <row r="69" spans="2:28" ht="17.399999999999999" x14ac:dyDescent="0.25">
      <c r="B69" s="20"/>
      <c r="C69" s="20"/>
      <c r="D69" s="23"/>
      <c r="E69" s="16"/>
      <c r="F69" s="55"/>
      <c r="G69" s="5"/>
      <c r="H69" s="13"/>
      <c r="I69" s="13"/>
      <c r="J69" s="59">
        <f t="shared" si="1"/>
        <v>0</v>
      </c>
      <c r="K69" s="59">
        <f t="shared" si="2"/>
        <v>0</v>
      </c>
      <c r="L69" s="18">
        <f t="shared" si="3"/>
        <v>0</v>
      </c>
      <c r="M69" s="3"/>
      <c r="N69" s="38"/>
      <c r="O69" s="14"/>
      <c r="P69" s="18">
        <f t="shared" si="4"/>
        <v>0</v>
      </c>
      <c r="Q69" s="18">
        <f t="shared" si="5"/>
        <v>0</v>
      </c>
      <c r="S69" s="19">
        <f t="shared" si="6"/>
        <v>0</v>
      </c>
      <c r="T69" s="4"/>
      <c r="U69" s="3"/>
      <c r="V69" s="60" t="str">
        <f t="shared" si="7"/>
        <v>-</v>
      </c>
      <c r="W69" s="61">
        <f t="shared" si="8"/>
        <v>0</v>
      </c>
      <c r="X69" s="62">
        <f t="shared" si="9"/>
        <v>0</v>
      </c>
      <c r="Y69" s="3"/>
      <c r="Z69" s="44">
        <v>0</v>
      </c>
      <c r="AA69" s="45">
        <v>0</v>
      </c>
      <c r="AB69" s="64">
        <f t="shared" si="10"/>
        <v>0</v>
      </c>
    </row>
    <row r="70" spans="2:28" ht="17.399999999999999" x14ac:dyDescent="0.25">
      <c r="B70" s="20"/>
      <c r="C70" s="20"/>
      <c r="D70" s="23"/>
      <c r="E70" s="16"/>
      <c r="F70" s="55"/>
      <c r="G70" s="5"/>
      <c r="H70" s="13"/>
      <c r="I70" s="13"/>
      <c r="J70" s="59">
        <f t="shared" si="1"/>
        <v>0</v>
      </c>
      <c r="K70" s="59">
        <f t="shared" si="2"/>
        <v>0</v>
      </c>
      <c r="L70" s="18">
        <f t="shared" si="3"/>
        <v>0</v>
      </c>
      <c r="M70" s="3"/>
      <c r="N70" s="38"/>
      <c r="O70" s="14"/>
      <c r="P70" s="18">
        <f t="shared" si="4"/>
        <v>0</v>
      </c>
      <c r="Q70" s="18">
        <f t="shared" si="5"/>
        <v>0</v>
      </c>
      <c r="S70" s="19">
        <f t="shared" si="6"/>
        <v>0</v>
      </c>
      <c r="T70" s="4"/>
      <c r="U70" s="3"/>
      <c r="V70" s="60" t="str">
        <f t="shared" si="7"/>
        <v>-</v>
      </c>
      <c r="W70" s="61">
        <f t="shared" si="8"/>
        <v>0</v>
      </c>
      <c r="X70" s="62">
        <f t="shared" si="9"/>
        <v>0</v>
      </c>
      <c r="Y70" s="3"/>
      <c r="Z70" s="44">
        <v>0</v>
      </c>
      <c r="AA70" s="45">
        <v>0</v>
      </c>
      <c r="AB70" s="64">
        <f t="shared" si="10"/>
        <v>0</v>
      </c>
    </row>
    <row r="71" spans="2:28" ht="17.399999999999999" x14ac:dyDescent="0.25">
      <c r="B71" s="20"/>
      <c r="C71" s="20"/>
      <c r="D71" s="23"/>
      <c r="E71" s="16"/>
      <c r="F71" s="55"/>
      <c r="G71" s="5"/>
      <c r="H71" s="13"/>
      <c r="I71" s="13"/>
      <c r="J71" s="59">
        <f t="shared" ref="J71:J100" si="11">IFERROR(IF(H71=0,0,(H71/$Z71)),0)</f>
        <v>0</v>
      </c>
      <c r="K71" s="59">
        <f t="shared" ref="K71:K100" si="12">IFERROR(IF(I71=0,0,(I71/$Z71)),0)</f>
        <v>0</v>
      </c>
      <c r="L71" s="18">
        <f t="shared" ref="L71:L100" si="13">IF(H71=0,0,IF(Z71=0,"test",IF(AND(H71&gt;0,I71=0),ROUND(((1-J71)*100),1),ROUND((1-(AVERAGE(J71:K71)))*100,1))))</f>
        <v>0</v>
      </c>
      <c r="M71" s="3"/>
      <c r="N71" s="38"/>
      <c r="O71" s="14"/>
      <c r="P71" s="18">
        <f t="shared" ref="P71:P100" si="14">IF($C71="",0,IF(AND(O71&gt;0,AA71&gt;0),IF(O71&lt;=AA71,0,ROUNDUP((ABS(AB71)),0)*0.4),"time"))</f>
        <v>0</v>
      </c>
      <c r="Q71" s="18">
        <f t="shared" ref="Q71:Q100" si="15">IF(P71="time",0,P71+N71)</f>
        <v>0</v>
      </c>
      <c r="S71" s="19">
        <f t="shared" ref="S71:S100" si="16">IFERROR(IF(P71="time",0,L71+Q71),"SJ")</f>
        <v>0</v>
      </c>
      <c r="T71" s="4"/>
      <c r="U71" s="3"/>
      <c r="V71" s="60" t="str">
        <f t="shared" ref="V71:V100" si="17">IFERROR(IF(O71=0,"-",IF(AND((AVERAGE(H71:I71)/Z71)&gt;=0.55,Q71&lt;=4),"Q","-")),"-")</f>
        <v>-</v>
      </c>
      <c r="W71" s="61">
        <f t="shared" ref="W71:W100" si="18">IF(H71=0,0,(IF(Z71=0,"test",((AVERAGE(H71:I71))/Z71))))</f>
        <v>0</v>
      </c>
      <c r="X71" s="62">
        <f t="shared" ref="X71:X100" si="19">IF(T71=0,,IF(T71&gt;10,,11-(T71)))</f>
        <v>0</v>
      </c>
      <c r="Y71" s="3"/>
      <c r="Z71" s="44">
        <v>0</v>
      </c>
      <c r="AA71" s="45">
        <v>0</v>
      </c>
      <c r="AB71" s="64">
        <f t="shared" ref="AB71:AB100" si="20">IF((O71-AA71)=0,0,ABS(O71-AA71))</f>
        <v>0</v>
      </c>
    </row>
    <row r="72" spans="2:28" ht="17.399999999999999" x14ac:dyDescent="0.25">
      <c r="B72" s="20"/>
      <c r="C72" s="20"/>
      <c r="D72" s="23"/>
      <c r="E72" s="16"/>
      <c r="F72" s="55"/>
      <c r="G72" s="5"/>
      <c r="H72" s="13"/>
      <c r="I72" s="13"/>
      <c r="J72" s="59">
        <f t="shared" si="11"/>
        <v>0</v>
      </c>
      <c r="K72" s="59">
        <f t="shared" si="12"/>
        <v>0</v>
      </c>
      <c r="L72" s="18">
        <f t="shared" si="13"/>
        <v>0</v>
      </c>
      <c r="M72" s="3"/>
      <c r="N72" s="38"/>
      <c r="O72" s="14"/>
      <c r="P72" s="18">
        <f t="shared" si="14"/>
        <v>0</v>
      </c>
      <c r="Q72" s="18">
        <f t="shared" si="15"/>
        <v>0</v>
      </c>
      <c r="S72" s="19">
        <f t="shared" si="16"/>
        <v>0</v>
      </c>
      <c r="T72" s="4"/>
      <c r="U72" s="3"/>
      <c r="V72" s="60" t="str">
        <f t="shared" si="17"/>
        <v>-</v>
      </c>
      <c r="W72" s="61">
        <f t="shared" si="18"/>
        <v>0</v>
      </c>
      <c r="X72" s="62">
        <f t="shared" si="19"/>
        <v>0</v>
      </c>
      <c r="Y72" s="3"/>
      <c r="Z72" s="44">
        <v>0</v>
      </c>
      <c r="AA72" s="45">
        <v>0</v>
      </c>
      <c r="AB72" s="64">
        <f t="shared" si="20"/>
        <v>0</v>
      </c>
    </row>
    <row r="73" spans="2:28" ht="17.399999999999999" x14ac:dyDescent="0.25">
      <c r="B73" s="20"/>
      <c r="C73" s="20"/>
      <c r="D73" s="23"/>
      <c r="E73" s="16"/>
      <c r="F73" s="55"/>
      <c r="G73" s="5"/>
      <c r="H73" s="13"/>
      <c r="I73" s="13"/>
      <c r="J73" s="59">
        <f t="shared" si="11"/>
        <v>0</v>
      </c>
      <c r="K73" s="59">
        <f t="shared" si="12"/>
        <v>0</v>
      </c>
      <c r="L73" s="18">
        <f t="shared" si="13"/>
        <v>0</v>
      </c>
      <c r="M73" s="3"/>
      <c r="N73" s="38"/>
      <c r="O73" s="14"/>
      <c r="P73" s="18">
        <f t="shared" si="14"/>
        <v>0</v>
      </c>
      <c r="Q73" s="18">
        <f t="shared" si="15"/>
        <v>0</v>
      </c>
      <c r="S73" s="19">
        <f t="shared" si="16"/>
        <v>0</v>
      </c>
      <c r="T73" s="4"/>
      <c r="U73" s="3"/>
      <c r="V73" s="60" t="str">
        <f t="shared" si="17"/>
        <v>-</v>
      </c>
      <c r="W73" s="61">
        <f t="shared" si="18"/>
        <v>0</v>
      </c>
      <c r="X73" s="62">
        <f t="shared" si="19"/>
        <v>0</v>
      </c>
      <c r="Y73" s="3"/>
      <c r="Z73" s="44">
        <v>0</v>
      </c>
      <c r="AA73" s="45">
        <v>0</v>
      </c>
      <c r="AB73" s="64">
        <f t="shared" si="20"/>
        <v>0</v>
      </c>
    </row>
    <row r="74" spans="2:28" ht="17.399999999999999" x14ac:dyDescent="0.25">
      <c r="B74" s="20"/>
      <c r="C74" s="20"/>
      <c r="D74" s="23"/>
      <c r="E74" s="16"/>
      <c r="F74" s="55"/>
      <c r="G74" s="5"/>
      <c r="H74" s="13"/>
      <c r="I74" s="13"/>
      <c r="J74" s="59">
        <f t="shared" si="11"/>
        <v>0</v>
      </c>
      <c r="K74" s="59">
        <f t="shared" si="12"/>
        <v>0</v>
      </c>
      <c r="L74" s="18">
        <f t="shared" si="13"/>
        <v>0</v>
      </c>
      <c r="M74" s="3"/>
      <c r="N74" s="38"/>
      <c r="O74" s="14"/>
      <c r="P74" s="18">
        <f t="shared" si="14"/>
        <v>0</v>
      </c>
      <c r="Q74" s="18">
        <f t="shared" si="15"/>
        <v>0</v>
      </c>
      <c r="S74" s="19">
        <f t="shared" si="16"/>
        <v>0</v>
      </c>
      <c r="T74" s="4"/>
      <c r="U74" s="3"/>
      <c r="V74" s="60" t="str">
        <f t="shared" si="17"/>
        <v>-</v>
      </c>
      <c r="W74" s="61">
        <f t="shared" si="18"/>
        <v>0</v>
      </c>
      <c r="X74" s="62">
        <f t="shared" si="19"/>
        <v>0</v>
      </c>
      <c r="Y74" s="3"/>
      <c r="Z74" s="44">
        <v>0</v>
      </c>
      <c r="AA74" s="45">
        <v>0</v>
      </c>
      <c r="AB74" s="64">
        <f t="shared" si="20"/>
        <v>0</v>
      </c>
    </row>
    <row r="75" spans="2:28" ht="17.399999999999999" x14ac:dyDescent="0.25">
      <c r="B75" s="20"/>
      <c r="C75" s="20"/>
      <c r="D75" s="23"/>
      <c r="E75" s="16"/>
      <c r="F75" s="55"/>
      <c r="G75" s="5"/>
      <c r="H75" s="13"/>
      <c r="I75" s="13"/>
      <c r="J75" s="59">
        <f t="shared" si="11"/>
        <v>0</v>
      </c>
      <c r="K75" s="59">
        <f t="shared" si="12"/>
        <v>0</v>
      </c>
      <c r="L75" s="18">
        <f t="shared" si="13"/>
        <v>0</v>
      </c>
      <c r="M75" s="3"/>
      <c r="N75" s="38"/>
      <c r="O75" s="14"/>
      <c r="P75" s="18">
        <f t="shared" si="14"/>
        <v>0</v>
      </c>
      <c r="Q75" s="18">
        <f t="shared" si="15"/>
        <v>0</v>
      </c>
      <c r="S75" s="19">
        <f t="shared" si="16"/>
        <v>0</v>
      </c>
      <c r="T75" s="4"/>
      <c r="U75" s="3"/>
      <c r="V75" s="60" t="str">
        <f t="shared" si="17"/>
        <v>-</v>
      </c>
      <c r="W75" s="61">
        <f t="shared" si="18"/>
        <v>0</v>
      </c>
      <c r="X75" s="62">
        <f t="shared" si="19"/>
        <v>0</v>
      </c>
      <c r="Y75" s="3"/>
      <c r="Z75" s="44">
        <v>0</v>
      </c>
      <c r="AA75" s="45">
        <v>0</v>
      </c>
      <c r="AB75" s="64">
        <f t="shared" si="20"/>
        <v>0</v>
      </c>
    </row>
    <row r="76" spans="2:28" ht="17.399999999999999" x14ac:dyDescent="0.25">
      <c r="B76" s="20"/>
      <c r="C76" s="20"/>
      <c r="D76" s="23"/>
      <c r="E76" s="16"/>
      <c r="F76" s="55"/>
      <c r="G76" s="5"/>
      <c r="H76" s="13"/>
      <c r="I76" s="13"/>
      <c r="J76" s="59">
        <f t="shared" si="11"/>
        <v>0</v>
      </c>
      <c r="K76" s="59">
        <f t="shared" si="12"/>
        <v>0</v>
      </c>
      <c r="L76" s="18">
        <f t="shared" si="13"/>
        <v>0</v>
      </c>
      <c r="M76" s="3"/>
      <c r="N76" s="38"/>
      <c r="O76" s="14"/>
      <c r="P76" s="18">
        <f t="shared" si="14"/>
        <v>0</v>
      </c>
      <c r="Q76" s="18">
        <f t="shared" si="15"/>
        <v>0</v>
      </c>
      <c r="S76" s="19">
        <f t="shared" si="16"/>
        <v>0</v>
      </c>
      <c r="T76" s="4"/>
      <c r="U76" s="3"/>
      <c r="V76" s="60" t="str">
        <f t="shared" si="17"/>
        <v>-</v>
      </c>
      <c r="W76" s="61">
        <f t="shared" si="18"/>
        <v>0</v>
      </c>
      <c r="X76" s="62">
        <f t="shared" si="19"/>
        <v>0</v>
      </c>
      <c r="Y76" s="3"/>
      <c r="Z76" s="44">
        <v>0</v>
      </c>
      <c r="AA76" s="45">
        <v>0</v>
      </c>
      <c r="AB76" s="64">
        <f t="shared" si="20"/>
        <v>0</v>
      </c>
    </row>
    <row r="77" spans="2:28" ht="17.399999999999999" x14ac:dyDescent="0.25">
      <c r="B77" s="20"/>
      <c r="C77" s="20"/>
      <c r="D77" s="23"/>
      <c r="E77" s="16"/>
      <c r="F77" s="55"/>
      <c r="G77" s="5"/>
      <c r="H77" s="13"/>
      <c r="I77" s="13"/>
      <c r="J77" s="59">
        <f t="shared" si="11"/>
        <v>0</v>
      </c>
      <c r="K77" s="59">
        <f t="shared" si="12"/>
        <v>0</v>
      </c>
      <c r="L77" s="18">
        <f t="shared" si="13"/>
        <v>0</v>
      </c>
      <c r="M77" s="3"/>
      <c r="N77" s="38"/>
      <c r="O77" s="14"/>
      <c r="P77" s="18">
        <f t="shared" si="14"/>
        <v>0</v>
      </c>
      <c r="Q77" s="18">
        <f t="shared" si="15"/>
        <v>0</v>
      </c>
      <c r="S77" s="19">
        <f t="shared" si="16"/>
        <v>0</v>
      </c>
      <c r="T77" s="4"/>
      <c r="U77" s="3"/>
      <c r="V77" s="60" t="str">
        <f t="shared" si="17"/>
        <v>-</v>
      </c>
      <c r="W77" s="61">
        <f t="shared" si="18"/>
        <v>0</v>
      </c>
      <c r="X77" s="62">
        <f t="shared" si="19"/>
        <v>0</v>
      </c>
      <c r="Y77" s="3"/>
      <c r="Z77" s="44">
        <v>0</v>
      </c>
      <c r="AA77" s="45">
        <v>0</v>
      </c>
      <c r="AB77" s="64">
        <f t="shared" si="20"/>
        <v>0</v>
      </c>
    </row>
    <row r="78" spans="2:28" ht="17.399999999999999" x14ac:dyDescent="0.25">
      <c r="B78" s="20"/>
      <c r="C78" s="20"/>
      <c r="D78" s="23"/>
      <c r="E78" s="16"/>
      <c r="F78" s="55"/>
      <c r="G78" s="5"/>
      <c r="H78" s="13"/>
      <c r="I78" s="13"/>
      <c r="J78" s="59">
        <f t="shared" si="11"/>
        <v>0</v>
      </c>
      <c r="K78" s="59">
        <f t="shared" si="12"/>
        <v>0</v>
      </c>
      <c r="L78" s="18">
        <f t="shared" si="13"/>
        <v>0</v>
      </c>
      <c r="M78" s="3"/>
      <c r="N78" s="38"/>
      <c r="O78" s="14"/>
      <c r="P78" s="18">
        <f t="shared" si="14"/>
        <v>0</v>
      </c>
      <c r="Q78" s="18">
        <f t="shared" si="15"/>
        <v>0</v>
      </c>
      <c r="S78" s="19">
        <f t="shared" si="16"/>
        <v>0</v>
      </c>
      <c r="T78" s="4"/>
      <c r="U78" s="3"/>
      <c r="V78" s="60" t="str">
        <f t="shared" si="17"/>
        <v>-</v>
      </c>
      <c r="W78" s="61">
        <f t="shared" si="18"/>
        <v>0</v>
      </c>
      <c r="X78" s="62">
        <f t="shared" si="19"/>
        <v>0</v>
      </c>
      <c r="Y78" s="3"/>
      <c r="Z78" s="44">
        <v>0</v>
      </c>
      <c r="AA78" s="45">
        <v>0</v>
      </c>
      <c r="AB78" s="64">
        <f t="shared" si="20"/>
        <v>0</v>
      </c>
    </row>
    <row r="79" spans="2:28" ht="17.399999999999999" x14ac:dyDescent="0.25">
      <c r="B79" s="20"/>
      <c r="C79" s="20"/>
      <c r="D79" s="23"/>
      <c r="E79" s="16"/>
      <c r="F79" s="55"/>
      <c r="G79" s="5"/>
      <c r="H79" s="13"/>
      <c r="I79" s="13"/>
      <c r="J79" s="59">
        <f t="shared" si="11"/>
        <v>0</v>
      </c>
      <c r="K79" s="59">
        <f t="shared" si="12"/>
        <v>0</v>
      </c>
      <c r="L79" s="18">
        <f t="shared" si="13"/>
        <v>0</v>
      </c>
      <c r="M79" s="3"/>
      <c r="N79" s="38"/>
      <c r="O79" s="14"/>
      <c r="P79" s="18">
        <f t="shared" si="14"/>
        <v>0</v>
      </c>
      <c r="Q79" s="18">
        <f t="shared" si="15"/>
        <v>0</v>
      </c>
      <c r="S79" s="19">
        <f t="shared" si="16"/>
        <v>0</v>
      </c>
      <c r="T79" s="4"/>
      <c r="U79" s="3"/>
      <c r="V79" s="60" t="str">
        <f t="shared" si="17"/>
        <v>-</v>
      </c>
      <c r="W79" s="61">
        <f t="shared" si="18"/>
        <v>0</v>
      </c>
      <c r="X79" s="62">
        <f t="shared" si="19"/>
        <v>0</v>
      </c>
      <c r="Y79" s="3"/>
      <c r="Z79" s="44">
        <v>0</v>
      </c>
      <c r="AA79" s="45">
        <v>0</v>
      </c>
      <c r="AB79" s="64">
        <f t="shared" si="20"/>
        <v>0</v>
      </c>
    </row>
    <row r="80" spans="2:28" ht="17.399999999999999" x14ac:dyDescent="0.25">
      <c r="B80" s="20"/>
      <c r="C80" s="20"/>
      <c r="D80" s="23"/>
      <c r="E80" s="16"/>
      <c r="F80" s="55"/>
      <c r="G80" s="5"/>
      <c r="H80" s="13"/>
      <c r="I80" s="13"/>
      <c r="J80" s="59">
        <f t="shared" si="11"/>
        <v>0</v>
      </c>
      <c r="K80" s="59">
        <f t="shared" si="12"/>
        <v>0</v>
      </c>
      <c r="L80" s="18">
        <f t="shared" si="13"/>
        <v>0</v>
      </c>
      <c r="M80" s="3"/>
      <c r="N80" s="38"/>
      <c r="O80" s="14"/>
      <c r="P80" s="18">
        <f t="shared" si="14"/>
        <v>0</v>
      </c>
      <c r="Q80" s="18">
        <f t="shared" si="15"/>
        <v>0</v>
      </c>
      <c r="S80" s="19">
        <f t="shared" si="16"/>
        <v>0</v>
      </c>
      <c r="T80" s="4"/>
      <c r="U80" s="3"/>
      <c r="V80" s="60" t="str">
        <f t="shared" si="17"/>
        <v>-</v>
      </c>
      <c r="W80" s="61">
        <f t="shared" si="18"/>
        <v>0</v>
      </c>
      <c r="X80" s="62">
        <f t="shared" si="19"/>
        <v>0</v>
      </c>
      <c r="Y80" s="3"/>
      <c r="Z80" s="44">
        <v>0</v>
      </c>
      <c r="AA80" s="45">
        <v>0</v>
      </c>
      <c r="AB80" s="64">
        <f t="shared" si="20"/>
        <v>0</v>
      </c>
    </row>
    <row r="81" spans="2:28" ht="17.399999999999999" x14ac:dyDescent="0.25">
      <c r="B81" s="20"/>
      <c r="C81" s="20"/>
      <c r="D81" s="23"/>
      <c r="E81" s="16"/>
      <c r="F81" s="55"/>
      <c r="G81" s="5"/>
      <c r="H81" s="13"/>
      <c r="I81" s="13"/>
      <c r="J81" s="59">
        <f t="shared" si="11"/>
        <v>0</v>
      </c>
      <c r="K81" s="59">
        <f t="shared" si="12"/>
        <v>0</v>
      </c>
      <c r="L81" s="18">
        <f t="shared" si="13"/>
        <v>0</v>
      </c>
      <c r="M81" s="3"/>
      <c r="N81" s="38"/>
      <c r="O81" s="14"/>
      <c r="P81" s="18">
        <f t="shared" si="14"/>
        <v>0</v>
      </c>
      <c r="Q81" s="18">
        <f t="shared" si="15"/>
        <v>0</v>
      </c>
      <c r="S81" s="19">
        <f t="shared" si="16"/>
        <v>0</v>
      </c>
      <c r="T81" s="4"/>
      <c r="U81" s="3"/>
      <c r="V81" s="60" t="str">
        <f t="shared" si="17"/>
        <v>-</v>
      </c>
      <c r="W81" s="61">
        <f t="shared" si="18"/>
        <v>0</v>
      </c>
      <c r="X81" s="62">
        <f t="shared" si="19"/>
        <v>0</v>
      </c>
      <c r="Y81" s="3"/>
      <c r="Z81" s="44">
        <v>0</v>
      </c>
      <c r="AA81" s="45">
        <v>0</v>
      </c>
      <c r="AB81" s="64">
        <f t="shared" si="20"/>
        <v>0</v>
      </c>
    </row>
    <row r="82" spans="2:28" ht="17.399999999999999" x14ac:dyDescent="0.25">
      <c r="B82" s="20"/>
      <c r="C82" s="20"/>
      <c r="D82" s="23"/>
      <c r="E82" s="16"/>
      <c r="F82" s="55"/>
      <c r="G82" s="5"/>
      <c r="H82" s="13"/>
      <c r="I82" s="13"/>
      <c r="J82" s="59">
        <f t="shared" si="11"/>
        <v>0</v>
      </c>
      <c r="K82" s="59">
        <f t="shared" si="12"/>
        <v>0</v>
      </c>
      <c r="L82" s="18">
        <f t="shared" si="13"/>
        <v>0</v>
      </c>
      <c r="M82" s="3"/>
      <c r="N82" s="38"/>
      <c r="O82" s="14"/>
      <c r="P82" s="18">
        <f t="shared" si="14"/>
        <v>0</v>
      </c>
      <c r="Q82" s="18">
        <f t="shared" si="15"/>
        <v>0</v>
      </c>
      <c r="S82" s="19">
        <f t="shared" si="16"/>
        <v>0</v>
      </c>
      <c r="T82" s="4"/>
      <c r="U82" s="3"/>
      <c r="V82" s="60" t="str">
        <f t="shared" si="17"/>
        <v>-</v>
      </c>
      <c r="W82" s="61">
        <f t="shared" si="18"/>
        <v>0</v>
      </c>
      <c r="X82" s="62">
        <f t="shared" si="19"/>
        <v>0</v>
      </c>
      <c r="Y82" s="3"/>
      <c r="Z82" s="44">
        <v>0</v>
      </c>
      <c r="AA82" s="45">
        <v>0</v>
      </c>
      <c r="AB82" s="64">
        <f t="shared" si="20"/>
        <v>0</v>
      </c>
    </row>
    <row r="83" spans="2:28" ht="17.399999999999999" x14ac:dyDescent="0.25">
      <c r="B83" s="20"/>
      <c r="C83" s="20"/>
      <c r="D83" s="23"/>
      <c r="E83" s="16"/>
      <c r="F83" s="55"/>
      <c r="G83" s="5"/>
      <c r="H83" s="13"/>
      <c r="I83" s="13"/>
      <c r="J83" s="59">
        <f t="shared" si="11"/>
        <v>0</v>
      </c>
      <c r="K83" s="59">
        <f t="shared" si="12"/>
        <v>0</v>
      </c>
      <c r="L83" s="18">
        <f t="shared" si="13"/>
        <v>0</v>
      </c>
      <c r="M83" s="3"/>
      <c r="N83" s="38"/>
      <c r="O83" s="14"/>
      <c r="P83" s="18">
        <f t="shared" si="14"/>
        <v>0</v>
      </c>
      <c r="Q83" s="18">
        <f t="shared" si="15"/>
        <v>0</v>
      </c>
      <c r="S83" s="19">
        <f t="shared" si="16"/>
        <v>0</v>
      </c>
      <c r="T83" s="4"/>
      <c r="U83" s="3"/>
      <c r="V83" s="60" t="str">
        <f t="shared" si="17"/>
        <v>-</v>
      </c>
      <c r="W83" s="61">
        <f t="shared" si="18"/>
        <v>0</v>
      </c>
      <c r="X83" s="62">
        <f t="shared" si="19"/>
        <v>0</v>
      </c>
      <c r="Y83" s="3"/>
      <c r="Z83" s="44">
        <v>0</v>
      </c>
      <c r="AA83" s="45">
        <v>0</v>
      </c>
      <c r="AB83" s="64">
        <f t="shared" si="20"/>
        <v>0</v>
      </c>
    </row>
    <row r="84" spans="2:28" ht="17.399999999999999" x14ac:dyDescent="0.25">
      <c r="B84" s="20"/>
      <c r="C84" s="20"/>
      <c r="D84" s="23"/>
      <c r="E84" s="16"/>
      <c r="F84" s="55"/>
      <c r="G84" s="5"/>
      <c r="H84" s="13"/>
      <c r="I84" s="13"/>
      <c r="J84" s="59">
        <f t="shared" si="11"/>
        <v>0</v>
      </c>
      <c r="K84" s="59">
        <f t="shared" si="12"/>
        <v>0</v>
      </c>
      <c r="L84" s="18">
        <f t="shared" si="13"/>
        <v>0</v>
      </c>
      <c r="M84" s="3"/>
      <c r="N84" s="38"/>
      <c r="O84" s="14"/>
      <c r="P84" s="18">
        <f t="shared" si="14"/>
        <v>0</v>
      </c>
      <c r="Q84" s="18">
        <f t="shared" si="15"/>
        <v>0</v>
      </c>
      <c r="S84" s="19">
        <f t="shared" si="16"/>
        <v>0</v>
      </c>
      <c r="T84" s="4"/>
      <c r="U84" s="3"/>
      <c r="V84" s="60" t="str">
        <f t="shared" si="17"/>
        <v>-</v>
      </c>
      <c r="W84" s="61">
        <f t="shared" si="18"/>
        <v>0</v>
      </c>
      <c r="X84" s="62">
        <f t="shared" si="19"/>
        <v>0</v>
      </c>
      <c r="Y84" s="3"/>
      <c r="Z84" s="44">
        <v>0</v>
      </c>
      <c r="AA84" s="45">
        <v>0</v>
      </c>
      <c r="AB84" s="64">
        <f t="shared" si="20"/>
        <v>0</v>
      </c>
    </row>
    <row r="85" spans="2:28" ht="17.399999999999999" x14ac:dyDescent="0.25">
      <c r="B85" s="20"/>
      <c r="C85" s="20"/>
      <c r="D85" s="23"/>
      <c r="E85" s="16"/>
      <c r="F85" s="55"/>
      <c r="G85" s="5"/>
      <c r="H85" s="13"/>
      <c r="I85" s="13"/>
      <c r="J85" s="59">
        <f t="shared" si="11"/>
        <v>0</v>
      </c>
      <c r="K85" s="59">
        <f t="shared" si="12"/>
        <v>0</v>
      </c>
      <c r="L85" s="18">
        <f t="shared" si="13"/>
        <v>0</v>
      </c>
      <c r="M85" s="3"/>
      <c r="N85" s="38"/>
      <c r="O85" s="14"/>
      <c r="P85" s="18">
        <f t="shared" si="14"/>
        <v>0</v>
      </c>
      <c r="Q85" s="18">
        <f t="shared" si="15"/>
        <v>0</v>
      </c>
      <c r="S85" s="19">
        <f t="shared" si="16"/>
        <v>0</v>
      </c>
      <c r="T85" s="4"/>
      <c r="U85" s="3"/>
      <c r="V85" s="60" t="str">
        <f t="shared" si="17"/>
        <v>-</v>
      </c>
      <c r="W85" s="61">
        <f t="shared" si="18"/>
        <v>0</v>
      </c>
      <c r="X85" s="62">
        <f t="shared" si="19"/>
        <v>0</v>
      </c>
      <c r="Y85" s="3"/>
      <c r="Z85" s="44">
        <v>0</v>
      </c>
      <c r="AA85" s="45">
        <v>0</v>
      </c>
      <c r="AB85" s="64">
        <f t="shared" si="20"/>
        <v>0</v>
      </c>
    </row>
    <row r="86" spans="2:28" ht="17.399999999999999" x14ac:dyDescent="0.25">
      <c r="B86" s="20"/>
      <c r="C86" s="20"/>
      <c r="D86" s="23"/>
      <c r="E86" s="16"/>
      <c r="F86" s="55"/>
      <c r="G86" s="5"/>
      <c r="H86" s="13"/>
      <c r="I86" s="13"/>
      <c r="J86" s="59">
        <f t="shared" si="11"/>
        <v>0</v>
      </c>
      <c r="K86" s="59">
        <f t="shared" si="12"/>
        <v>0</v>
      </c>
      <c r="L86" s="18">
        <f t="shared" si="13"/>
        <v>0</v>
      </c>
      <c r="M86" s="3"/>
      <c r="N86" s="38"/>
      <c r="O86" s="14"/>
      <c r="P86" s="18">
        <f t="shared" si="14"/>
        <v>0</v>
      </c>
      <c r="Q86" s="18">
        <f t="shared" si="15"/>
        <v>0</v>
      </c>
      <c r="S86" s="19">
        <f t="shared" si="16"/>
        <v>0</v>
      </c>
      <c r="T86" s="4"/>
      <c r="U86" s="3"/>
      <c r="V86" s="60" t="str">
        <f t="shared" si="17"/>
        <v>-</v>
      </c>
      <c r="W86" s="61">
        <f t="shared" si="18"/>
        <v>0</v>
      </c>
      <c r="X86" s="62">
        <f t="shared" si="19"/>
        <v>0</v>
      </c>
      <c r="Y86" s="3"/>
      <c r="Z86" s="44">
        <v>0</v>
      </c>
      <c r="AA86" s="45">
        <v>0</v>
      </c>
      <c r="AB86" s="64">
        <f t="shared" si="20"/>
        <v>0</v>
      </c>
    </row>
    <row r="87" spans="2:28" ht="17.399999999999999" x14ac:dyDescent="0.25">
      <c r="B87" s="20"/>
      <c r="C87" s="20"/>
      <c r="D87" s="23"/>
      <c r="E87" s="16"/>
      <c r="F87" s="55"/>
      <c r="G87" s="5"/>
      <c r="H87" s="13"/>
      <c r="I87" s="13"/>
      <c r="J87" s="59">
        <f t="shared" si="11"/>
        <v>0</v>
      </c>
      <c r="K87" s="59">
        <f t="shared" si="12"/>
        <v>0</v>
      </c>
      <c r="L87" s="18">
        <f t="shared" si="13"/>
        <v>0</v>
      </c>
      <c r="M87" s="3"/>
      <c r="N87" s="38"/>
      <c r="O87" s="14"/>
      <c r="P87" s="18">
        <f t="shared" si="14"/>
        <v>0</v>
      </c>
      <c r="Q87" s="18">
        <f t="shared" si="15"/>
        <v>0</v>
      </c>
      <c r="S87" s="19">
        <f t="shared" si="16"/>
        <v>0</v>
      </c>
      <c r="T87" s="4"/>
      <c r="U87" s="3"/>
      <c r="V87" s="60" t="str">
        <f t="shared" si="17"/>
        <v>-</v>
      </c>
      <c r="W87" s="61">
        <f t="shared" si="18"/>
        <v>0</v>
      </c>
      <c r="X87" s="62">
        <f t="shared" si="19"/>
        <v>0</v>
      </c>
      <c r="Y87" s="3"/>
      <c r="Z87" s="44">
        <v>0</v>
      </c>
      <c r="AA87" s="45">
        <v>0</v>
      </c>
      <c r="AB87" s="64">
        <f t="shared" si="20"/>
        <v>0</v>
      </c>
    </row>
    <row r="88" spans="2:28" ht="17.399999999999999" x14ac:dyDescent="0.25">
      <c r="B88" s="20"/>
      <c r="C88" s="20"/>
      <c r="D88" s="23"/>
      <c r="E88" s="16"/>
      <c r="F88" s="55"/>
      <c r="G88" s="5"/>
      <c r="H88" s="13"/>
      <c r="I88" s="13"/>
      <c r="J88" s="59">
        <f t="shared" si="11"/>
        <v>0</v>
      </c>
      <c r="K88" s="59">
        <f t="shared" si="12"/>
        <v>0</v>
      </c>
      <c r="L88" s="18">
        <f t="shared" si="13"/>
        <v>0</v>
      </c>
      <c r="M88" s="3"/>
      <c r="N88" s="38"/>
      <c r="O88" s="14"/>
      <c r="P88" s="18">
        <f t="shared" si="14"/>
        <v>0</v>
      </c>
      <c r="Q88" s="18">
        <f t="shared" si="15"/>
        <v>0</v>
      </c>
      <c r="S88" s="19">
        <f t="shared" si="16"/>
        <v>0</v>
      </c>
      <c r="T88" s="4"/>
      <c r="U88" s="3"/>
      <c r="V88" s="60" t="str">
        <f t="shared" si="17"/>
        <v>-</v>
      </c>
      <c r="W88" s="61">
        <f t="shared" si="18"/>
        <v>0</v>
      </c>
      <c r="X88" s="62">
        <f t="shared" si="19"/>
        <v>0</v>
      </c>
      <c r="Y88" s="3"/>
      <c r="Z88" s="44">
        <v>0</v>
      </c>
      <c r="AA88" s="45">
        <v>0</v>
      </c>
      <c r="AB88" s="64">
        <f t="shared" si="20"/>
        <v>0</v>
      </c>
    </row>
    <row r="89" spans="2:28" ht="17.399999999999999" x14ac:dyDescent="0.25">
      <c r="B89" s="20"/>
      <c r="C89" s="20"/>
      <c r="D89" s="23"/>
      <c r="E89" s="16"/>
      <c r="F89" s="55"/>
      <c r="G89" s="5"/>
      <c r="H89" s="13"/>
      <c r="I89" s="13"/>
      <c r="J89" s="59">
        <f t="shared" si="11"/>
        <v>0</v>
      </c>
      <c r="K89" s="59">
        <f t="shared" si="12"/>
        <v>0</v>
      </c>
      <c r="L89" s="18">
        <f t="shared" si="13"/>
        <v>0</v>
      </c>
      <c r="M89" s="3"/>
      <c r="N89" s="38"/>
      <c r="O89" s="14"/>
      <c r="P89" s="18">
        <f t="shared" si="14"/>
        <v>0</v>
      </c>
      <c r="Q89" s="18">
        <f t="shared" si="15"/>
        <v>0</v>
      </c>
      <c r="S89" s="19">
        <f t="shared" si="16"/>
        <v>0</v>
      </c>
      <c r="T89" s="4"/>
      <c r="U89" s="3"/>
      <c r="V89" s="60" t="str">
        <f t="shared" si="17"/>
        <v>-</v>
      </c>
      <c r="W89" s="61">
        <f t="shared" si="18"/>
        <v>0</v>
      </c>
      <c r="X89" s="62">
        <f t="shared" si="19"/>
        <v>0</v>
      </c>
      <c r="Y89" s="3"/>
      <c r="Z89" s="44">
        <v>0</v>
      </c>
      <c r="AA89" s="45">
        <v>0</v>
      </c>
      <c r="AB89" s="64">
        <f t="shared" si="20"/>
        <v>0</v>
      </c>
    </row>
    <row r="90" spans="2:28" ht="17.399999999999999" x14ac:dyDescent="0.25">
      <c r="B90" s="20"/>
      <c r="C90" s="20"/>
      <c r="D90" s="23"/>
      <c r="E90" s="16"/>
      <c r="F90" s="55"/>
      <c r="G90" s="5"/>
      <c r="H90" s="13"/>
      <c r="I90" s="13"/>
      <c r="J90" s="59">
        <f t="shared" si="11"/>
        <v>0</v>
      </c>
      <c r="K90" s="59">
        <f t="shared" si="12"/>
        <v>0</v>
      </c>
      <c r="L90" s="18">
        <f t="shared" si="13"/>
        <v>0</v>
      </c>
      <c r="M90" s="3"/>
      <c r="N90" s="38"/>
      <c r="O90" s="14"/>
      <c r="P90" s="18">
        <f t="shared" si="14"/>
        <v>0</v>
      </c>
      <c r="Q90" s="18">
        <f t="shared" si="15"/>
        <v>0</v>
      </c>
      <c r="S90" s="19">
        <f t="shared" si="16"/>
        <v>0</v>
      </c>
      <c r="T90" s="4"/>
      <c r="U90" s="3"/>
      <c r="V90" s="60" t="str">
        <f t="shared" si="17"/>
        <v>-</v>
      </c>
      <c r="W90" s="61">
        <f t="shared" si="18"/>
        <v>0</v>
      </c>
      <c r="X90" s="62">
        <f t="shared" si="19"/>
        <v>0</v>
      </c>
      <c r="Y90" s="3"/>
      <c r="Z90" s="44">
        <v>0</v>
      </c>
      <c r="AA90" s="45">
        <v>0</v>
      </c>
      <c r="AB90" s="64">
        <f t="shared" si="20"/>
        <v>0</v>
      </c>
    </row>
    <row r="91" spans="2:28" ht="17.399999999999999" x14ac:dyDescent="0.25">
      <c r="B91" s="20"/>
      <c r="C91" s="20"/>
      <c r="D91" s="23"/>
      <c r="E91" s="16"/>
      <c r="F91" s="55"/>
      <c r="G91" s="5"/>
      <c r="H91" s="13"/>
      <c r="I91" s="13"/>
      <c r="J91" s="59">
        <f t="shared" si="11"/>
        <v>0</v>
      </c>
      <c r="K91" s="59">
        <f t="shared" si="12"/>
        <v>0</v>
      </c>
      <c r="L91" s="18">
        <f t="shared" si="13"/>
        <v>0</v>
      </c>
      <c r="M91" s="3"/>
      <c r="N91" s="38"/>
      <c r="O91" s="14"/>
      <c r="P91" s="18">
        <f t="shared" si="14"/>
        <v>0</v>
      </c>
      <c r="Q91" s="18">
        <f t="shared" si="15"/>
        <v>0</v>
      </c>
      <c r="S91" s="19">
        <f t="shared" si="16"/>
        <v>0</v>
      </c>
      <c r="T91" s="4"/>
      <c r="U91" s="3"/>
      <c r="V91" s="60" t="str">
        <f t="shared" si="17"/>
        <v>-</v>
      </c>
      <c r="W91" s="61">
        <f t="shared" si="18"/>
        <v>0</v>
      </c>
      <c r="X91" s="62">
        <f t="shared" si="19"/>
        <v>0</v>
      </c>
      <c r="Y91" s="3"/>
      <c r="Z91" s="44">
        <v>0</v>
      </c>
      <c r="AA91" s="45">
        <v>0</v>
      </c>
      <c r="AB91" s="64">
        <f t="shared" si="20"/>
        <v>0</v>
      </c>
    </row>
    <row r="92" spans="2:28" ht="17.399999999999999" x14ac:dyDescent="0.25">
      <c r="B92" s="20"/>
      <c r="C92" s="20"/>
      <c r="D92" s="23"/>
      <c r="E92" s="16"/>
      <c r="F92" s="55"/>
      <c r="G92" s="5"/>
      <c r="H92" s="13"/>
      <c r="I92" s="13"/>
      <c r="J92" s="59">
        <f t="shared" si="11"/>
        <v>0</v>
      </c>
      <c r="K92" s="59">
        <f t="shared" si="12"/>
        <v>0</v>
      </c>
      <c r="L92" s="18">
        <f t="shared" si="13"/>
        <v>0</v>
      </c>
      <c r="M92" s="3"/>
      <c r="N92" s="38"/>
      <c r="O92" s="14"/>
      <c r="P92" s="18">
        <f t="shared" si="14"/>
        <v>0</v>
      </c>
      <c r="Q92" s="18">
        <f t="shared" si="15"/>
        <v>0</v>
      </c>
      <c r="S92" s="19">
        <f t="shared" si="16"/>
        <v>0</v>
      </c>
      <c r="T92" s="4"/>
      <c r="U92" s="3"/>
      <c r="V92" s="60" t="str">
        <f t="shared" si="17"/>
        <v>-</v>
      </c>
      <c r="W92" s="61">
        <f t="shared" si="18"/>
        <v>0</v>
      </c>
      <c r="X92" s="62">
        <f t="shared" si="19"/>
        <v>0</v>
      </c>
      <c r="Y92" s="3"/>
      <c r="Z92" s="44">
        <v>0</v>
      </c>
      <c r="AA92" s="45">
        <v>0</v>
      </c>
      <c r="AB92" s="64">
        <f t="shared" si="20"/>
        <v>0</v>
      </c>
    </row>
    <row r="93" spans="2:28" ht="17.399999999999999" x14ac:dyDescent="0.25">
      <c r="B93" s="20"/>
      <c r="C93" s="20"/>
      <c r="D93" s="23"/>
      <c r="E93" s="16"/>
      <c r="F93" s="55"/>
      <c r="G93" s="5"/>
      <c r="H93" s="13"/>
      <c r="I93" s="13"/>
      <c r="J93" s="59">
        <f t="shared" si="11"/>
        <v>0</v>
      </c>
      <c r="K93" s="59">
        <f t="shared" si="12"/>
        <v>0</v>
      </c>
      <c r="L93" s="18">
        <f t="shared" si="13"/>
        <v>0</v>
      </c>
      <c r="M93" s="3"/>
      <c r="N93" s="38"/>
      <c r="O93" s="14"/>
      <c r="P93" s="18">
        <f t="shared" si="14"/>
        <v>0</v>
      </c>
      <c r="Q93" s="18">
        <f t="shared" si="15"/>
        <v>0</v>
      </c>
      <c r="S93" s="19">
        <f t="shared" si="16"/>
        <v>0</v>
      </c>
      <c r="T93" s="4"/>
      <c r="U93" s="3"/>
      <c r="V93" s="60" t="str">
        <f t="shared" si="17"/>
        <v>-</v>
      </c>
      <c r="W93" s="61">
        <f t="shared" si="18"/>
        <v>0</v>
      </c>
      <c r="X93" s="62">
        <f t="shared" si="19"/>
        <v>0</v>
      </c>
      <c r="Y93" s="3"/>
      <c r="Z93" s="44">
        <v>0</v>
      </c>
      <c r="AA93" s="45">
        <v>0</v>
      </c>
      <c r="AB93" s="64">
        <f t="shared" si="20"/>
        <v>0</v>
      </c>
    </row>
    <row r="94" spans="2:28" ht="17.399999999999999" x14ac:dyDescent="0.25">
      <c r="B94" s="20"/>
      <c r="C94" s="20"/>
      <c r="D94" s="23"/>
      <c r="E94" s="16"/>
      <c r="F94" s="55"/>
      <c r="G94" s="5"/>
      <c r="H94" s="13"/>
      <c r="I94" s="13"/>
      <c r="J94" s="59">
        <f t="shared" si="11"/>
        <v>0</v>
      </c>
      <c r="K94" s="59">
        <f t="shared" si="12"/>
        <v>0</v>
      </c>
      <c r="L94" s="18">
        <f t="shared" si="13"/>
        <v>0</v>
      </c>
      <c r="M94" s="3"/>
      <c r="N94" s="38"/>
      <c r="O94" s="14"/>
      <c r="P94" s="18">
        <f t="shared" si="14"/>
        <v>0</v>
      </c>
      <c r="Q94" s="18">
        <f t="shared" si="15"/>
        <v>0</v>
      </c>
      <c r="S94" s="19">
        <f t="shared" si="16"/>
        <v>0</v>
      </c>
      <c r="T94" s="4"/>
      <c r="U94" s="3"/>
      <c r="V94" s="60" t="str">
        <f t="shared" si="17"/>
        <v>-</v>
      </c>
      <c r="W94" s="61">
        <f t="shared" si="18"/>
        <v>0</v>
      </c>
      <c r="X94" s="62">
        <f t="shared" si="19"/>
        <v>0</v>
      </c>
      <c r="Y94" s="3"/>
      <c r="Z94" s="44">
        <v>0</v>
      </c>
      <c r="AA94" s="45">
        <v>0</v>
      </c>
      <c r="AB94" s="64">
        <f t="shared" si="20"/>
        <v>0</v>
      </c>
    </row>
    <row r="95" spans="2:28" ht="17.399999999999999" x14ac:dyDescent="0.25">
      <c r="B95" s="20"/>
      <c r="C95" s="20"/>
      <c r="D95" s="23"/>
      <c r="E95" s="16"/>
      <c r="F95" s="55"/>
      <c r="G95" s="5"/>
      <c r="H95" s="13"/>
      <c r="I95" s="13"/>
      <c r="J95" s="59">
        <f t="shared" si="11"/>
        <v>0</v>
      </c>
      <c r="K95" s="59">
        <f t="shared" si="12"/>
        <v>0</v>
      </c>
      <c r="L95" s="18">
        <f t="shared" si="13"/>
        <v>0</v>
      </c>
      <c r="M95" s="3"/>
      <c r="N95" s="38"/>
      <c r="O95" s="14"/>
      <c r="P95" s="18">
        <f t="shared" si="14"/>
        <v>0</v>
      </c>
      <c r="Q95" s="18">
        <f t="shared" si="15"/>
        <v>0</v>
      </c>
      <c r="S95" s="19">
        <f t="shared" si="16"/>
        <v>0</v>
      </c>
      <c r="T95" s="4"/>
      <c r="U95" s="3"/>
      <c r="V95" s="60" t="str">
        <f t="shared" si="17"/>
        <v>-</v>
      </c>
      <c r="W95" s="61">
        <f t="shared" si="18"/>
        <v>0</v>
      </c>
      <c r="X95" s="62">
        <f t="shared" si="19"/>
        <v>0</v>
      </c>
      <c r="Y95" s="3"/>
      <c r="Z95" s="44">
        <v>0</v>
      </c>
      <c r="AA95" s="45">
        <v>0</v>
      </c>
      <c r="AB95" s="64">
        <f t="shared" si="20"/>
        <v>0</v>
      </c>
    </row>
    <row r="96" spans="2:28" ht="17.399999999999999" x14ac:dyDescent="0.25">
      <c r="B96" s="20"/>
      <c r="C96" s="20"/>
      <c r="D96" s="23"/>
      <c r="E96" s="16"/>
      <c r="F96" s="55"/>
      <c r="G96" s="5"/>
      <c r="H96" s="13"/>
      <c r="I96" s="13"/>
      <c r="J96" s="59">
        <f t="shared" si="11"/>
        <v>0</v>
      </c>
      <c r="K96" s="59">
        <f t="shared" si="12"/>
        <v>0</v>
      </c>
      <c r="L96" s="18">
        <f t="shared" si="13"/>
        <v>0</v>
      </c>
      <c r="M96" s="3"/>
      <c r="N96" s="38"/>
      <c r="O96" s="14"/>
      <c r="P96" s="18">
        <f t="shared" si="14"/>
        <v>0</v>
      </c>
      <c r="Q96" s="18">
        <f t="shared" si="15"/>
        <v>0</v>
      </c>
      <c r="S96" s="19">
        <f t="shared" si="16"/>
        <v>0</v>
      </c>
      <c r="T96" s="4"/>
      <c r="U96" s="3"/>
      <c r="V96" s="60" t="str">
        <f t="shared" si="17"/>
        <v>-</v>
      </c>
      <c r="W96" s="61">
        <f t="shared" si="18"/>
        <v>0</v>
      </c>
      <c r="X96" s="62">
        <f t="shared" si="19"/>
        <v>0</v>
      </c>
      <c r="Y96" s="3"/>
      <c r="Z96" s="44">
        <v>0</v>
      </c>
      <c r="AA96" s="45">
        <v>0</v>
      </c>
      <c r="AB96" s="64">
        <f t="shared" si="20"/>
        <v>0</v>
      </c>
    </row>
    <row r="97" spans="2:28" ht="17.399999999999999" x14ac:dyDescent="0.25">
      <c r="B97" s="20"/>
      <c r="C97" s="20"/>
      <c r="D97" s="23"/>
      <c r="E97" s="16"/>
      <c r="F97" s="55"/>
      <c r="G97" s="5"/>
      <c r="H97" s="13"/>
      <c r="I97" s="13"/>
      <c r="J97" s="59">
        <f t="shared" si="11"/>
        <v>0</v>
      </c>
      <c r="K97" s="59">
        <f t="shared" si="12"/>
        <v>0</v>
      </c>
      <c r="L97" s="18">
        <f t="shared" si="13"/>
        <v>0</v>
      </c>
      <c r="M97" s="3"/>
      <c r="N97" s="38"/>
      <c r="O97" s="14"/>
      <c r="P97" s="18">
        <f t="shared" si="14"/>
        <v>0</v>
      </c>
      <c r="Q97" s="18">
        <f t="shared" si="15"/>
        <v>0</v>
      </c>
      <c r="S97" s="19">
        <f t="shared" si="16"/>
        <v>0</v>
      </c>
      <c r="T97" s="4"/>
      <c r="U97" s="3"/>
      <c r="V97" s="60" t="str">
        <f t="shared" si="17"/>
        <v>-</v>
      </c>
      <c r="W97" s="61">
        <f t="shared" si="18"/>
        <v>0</v>
      </c>
      <c r="X97" s="62">
        <f t="shared" si="19"/>
        <v>0</v>
      </c>
      <c r="Y97" s="3"/>
      <c r="Z97" s="44">
        <v>0</v>
      </c>
      <c r="AA97" s="45">
        <v>0</v>
      </c>
      <c r="AB97" s="64">
        <f t="shared" si="20"/>
        <v>0</v>
      </c>
    </row>
    <row r="98" spans="2:28" ht="17.399999999999999" x14ac:dyDescent="0.25">
      <c r="B98" s="20"/>
      <c r="C98" s="20"/>
      <c r="D98" s="23"/>
      <c r="E98" s="16"/>
      <c r="F98" s="55"/>
      <c r="G98" s="5"/>
      <c r="H98" s="13"/>
      <c r="I98" s="13"/>
      <c r="J98" s="59">
        <f t="shared" si="11"/>
        <v>0</v>
      </c>
      <c r="K98" s="59">
        <f t="shared" si="12"/>
        <v>0</v>
      </c>
      <c r="L98" s="18">
        <f t="shared" si="13"/>
        <v>0</v>
      </c>
      <c r="M98" s="3"/>
      <c r="N98" s="38"/>
      <c r="O98" s="14"/>
      <c r="P98" s="18">
        <f t="shared" si="14"/>
        <v>0</v>
      </c>
      <c r="Q98" s="18">
        <f t="shared" si="15"/>
        <v>0</v>
      </c>
      <c r="S98" s="19">
        <f t="shared" si="16"/>
        <v>0</v>
      </c>
      <c r="T98" s="4"/>
      <c r="U98" s="3"/>
      <c r="V98" s="60" t="str">
        <f t="shared" si="17"/>
        <v>-</v>
      </c>
      <c r="W98" s="61">
        <f t="shared" si="18"/>
        <v>0</v>
      </c>
      <c r="X98" s="62">
        <f t="shared" si="19"/>
        <v>0</v>
      </c>
      <c r="Y98" s="3"/>
      <c r="Z98" s="44">
        <v>0</v>
      </c>
      <c r="AA98" s="45">
        <v>0</v>
      </c>
      <c r="AB98" s="64">
        <f t="shared" si="20"/>
        <v>0</v>
      </c>
    </row>
    <row r="99" spans="2:28" ht="17.399999999999999" x14ac:dyDescent="0.25">
      <c r="B99" s="20"/>
      <c r="C99" s="20"/>
      <c r="D99" s="23"/>
      <c r="E99" s="16"/>
      <c r="F99" s="55"/>
      <c r="G99" s="5"/>
      <c r="H99" s="13"/>
      <c r="I99" s="13"/>
      <c r="J99" s="59">
        <f t="shared" si="11"/>
        <v>0</v>
      </c>
      <c r="K99" s="59">
        <f t="shared" si="12"/>
        <v>0</v>
      </c>
      <c r="L99" s="18">
        <f t="shared" si="13"/>
        <v>0</v>
      </c>
      <c r="M99" s="3"/>
      <c r="N99" s="38"/>
      <c r="O99" s="14"/>
      <c r="P99" s="18">
        <f t="shared" si="14"/>
        <v>0</v>
      </c>
      <c r="Q99" s="18">
        <f t="shared" si="15"/>
        <v>0</v>
      </c>
      <c r="S99" s="19">
        <f t="shared" si="16"/>
        <v>0</v>
      </c>
      <c r="T99" s="4"/>
      <c r="U99" s="3"/>
      <c r="V99" s="60" t="str">
        <f t="shared" si="17"/>
        <v>-</v>
      </c>
      <c r="W99" s="61">
        <f t="shared" si="18"/>
        <v>0</v>
      </c>
      <c r="X99" s="62">
        <f t="shared" si="19"/>
        <v>0</v>
      </c>
      <c r="Y99" s="3"/>
      <c r="Z99" s="44">
        <v>0</v>
      </c>
      <c r="AA99" s="45">
        <v>0</v>
      </c>
      <c r="AB99" s="64">
        <f t="shared" si="20"/>
        <v>0</v>
      </c>
    </row>
    <row r="100" spans="2:28" ht="17.399999999999999" x14ac:dyDescent="0.25">
      <c r="B100" s="20"/>
      <c r="C100" s="20"/>
      <c r="D100" s="23"/>
      <c r="E100" s="16"/>
      <c r="F100" s="55"/>
      <c r="G100" s="5"/>
      <c r="H100" s="13"/>
      <c r="I100" s="13"/>
      <c r="J100" s="59">
        <f t="shared" si="11"/>
        <v>0</v>
      </c>
      <c r="K100" s="59">
        <f t="shared" si="12"/>
        <v>0</v>
      </c>
      <c r="L100" s="18">
        <f t="shared" si="13"/>
        <v>0</v>
      </c>
      <c r="M100" s="3"/>
      <c r="N100" s="38"/>
      <c r="O100" s="14"/>
      <c r="P100" s="18">
        <f t="shared" si="14"/>
        <v>0</v>
      </c>
      <c r="Q100" s="18">
        <f t="shared" si="15"/>
        <v>0</v>
      </c>
      <c r="S100" s="19">
        <f t="shared" si="16"/>
        <v>0</v>
      </c>
      <c r="T100" s="4"/>
      <c r="U100" s="3"/>
      <c r="V100" s="60" t="str">
        <f t="shared" si="17"/>
        <v>-</v>
      </c>
      <c r="W100" s="61">
        <f t="shared" si="18"/>
        <v>0</v>
      </c>
      <c r="X100" s="62">
        <f t="shared" si="19"/>
        <v>0</v>
      </c>
      <c r="Y100" s="3"/>
      <c r="Z100" s="44">
        <v>0</v>
      </c>
      <c r="AA100" s="45">
        <v>0</v>
      </c>
      <c r="AB100" s="64">
        <f t="shared" si="20"/>
        <v>0</v>
      </c>
    </row>
  </sheetData>
  <mergeCells count="6">
    <mergeCell ref="V3:V4"/>
    <mergeCell ref="S5:T5"/>
    <mergeCell ref="S2:T2"/>
    <mergeCell ref="H3:L3"/>
    <mergeCell ref="N3:Q3"/>
    <mergeCell ref="S3:T3"/>
  </mergeCells>
  <conditionalFormatting sqref="N6:Q100">
    <cfRule type="cellIs" dxfId="9" priority="12" operator="equal">
      <formula>0</formula>
    </cfRule>
  </conditionalFormatting>
  <conditionalFormatting sqref="S6:T100">
    <cfRule type="cellIs" dxfId="8" priority="8" operator="equal">
      <formula>0</formula>
    </cfRule>
  </conditionalFormatting>
  <conditionalFormatting sqref="V3:V4">
    <cfRule type="cellIs" dxfId="7" priority="23" operator="equal">
      <formula>"Q"</formula>
    </cfRule>
  </conditionalFormatting>
  <conditionalFormatting sqref="V6:V100">
    <cfRule type="cellIs" dxfId="6" priority="7" operator="equal">
      <formula>"Q"</formula>
    </cfRule>
  </conditionalFormatting>
  <conditionalFormatting sqref="V5:X5">
    <cfRule type="cellIs" dxfId="5" priority="20" operator="equal">
      <formula>"Q"</formula>
    </cfRule>
  </conditionalFormatting>
  <conditionalFormatting sqref="W4">
    <cfRule type="cellIs" dxfId="4" priority="21" operator="equal">
      <formula>"???"</formula>
    </cfRule>
    <cfRule type="cellIs" dxfId="3" priority="22" operator="greaterThanOrEqual">
      <formula>0.5</formula>
    </cfRule>
  </conditionalFormatting>
  <conditionalFormatting sqref="W6:W100">
    <cfRule type="cellIs" dxfId="2" priority="9" operator="equal">
      <formula>"test"</formula>
    </cfRule>
    <cfRule type="cellIs" dxfId="1" priority="10" operator="greaterThanOrEqual">
      <formula>0.5</formula>
    </cfRule>
  </conditionalFormatting>
  <conditionalFormatting sqref="W6:AB100 J6:U100">
    <cfRule type="cellIs" dxfId="0" priority="11" operator="equal">
      <formula>0</formula>
    </cfRule>
  </conditionalFormatting>
  <pageMargins left="0.19685039370078741" right="0.19685039370078741" top="0.19685039370078741" bottom="0.19685039370078741" header="0.19685039370078741" footer="0.19685039370078741"/>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728B-A18C-4C23-9A3A-2DDFC56BCB3A}">
  <sheetPr>
    <tabColor rgb="FFFFFF00"/>
  </sheetPr>
  <dimension ref="B1:M97"/>
  <sheetViews>
    <sheetView workbookViewId="0">
      <selection activeCell="B2" sqref="B2"/>
    </sheetView>
  </sheetViews>
  <sheetFormatPr defaultRowHeight="13.2" x14ac:dyDescent="0.25"/>
  <cols>
    <col min="1" max="1" width="2" customWidth="1"/>
    <col min="2" max="7" width="20.5546875" customWidth="1"/>
    <col min="8" max="8" width="7.33203125" customWidth="1"/>
    <col min="9" max="9" width="7.5546875" customWidth="1"/>
    <col min="10" max="10" width="24.109375" customWidth="1"/>
    <col min="11" max="11" width="29.109375" customWidth="1"/>
    <col min="13" max="13" width="20.6640625" customWidth="1"/>
  </cols>
  <sheetData>
    <row r="1" spans="2:13" ht="15.6" x14ac:dyDescent="0.3">
      <c r="B1" s="68" t="s">
        <v>59</v>
      </c>
      <c r="H1" s="69" t="s">
        <v>58</v>
      </c>
      <c r="I1" s="69"/>
      <c r="J1" s="69"/>
      <c r="K1" s="69"/>
      <c r="L1" s="69"/>
      <c r="M1" s="69"/>
    </row>
    <row r="2" spans="2:13" ht="36" x14ac:dyDescent="0.25">
      <c r="H2" s="26" t="s">
        <v>37</v>
      </c>
      <c r="I2" s="26" t="s">
        <v>19</v>
      </c>
      <c r="J2" s="27" t="s">
        <v>20</v>
      </c>
      <c r="K2" s="28" t="s">
        <v>4</v>
      </c>
      <c r="L2" s="29" t="s">
        <v>5</v>
      </c>
      <c r="M2" s="28" t="s">
        <v>1</v>
      </c>
    </row>
    <row r="3" spans="2:13" ht="17.399999999999999" x14ac:dyDescent="0.25">
      <c r="H3" s="20"/>
      <c r="I3" s="20"/>
      <c r="J3" s="23"/>
      <c r="K3" s="16"/>
      <c r="L3" s="55"/>
      <c r="M3" s="5"/>
    </row>
    <row r="4" spans="2:13" ht="17.399999999999999" x14ac:dyDescent="0.25">
      <c r="H4" s="20"/>
      <c r="I4" s="20"/>
      <c r="J4" s="23"/>
      <c r="K4" s="16"/>
      <c r="L4" s="55"/>
      <c r="M4" s="5"/>
    </row>
    <row r="5" spans="2:13" ht="17.399999999999999" x14ac:dyDescent="0.25">
      <c r="H5" s="20"/>
      <c r="I5" s="20"/>
      <c r="J5" s="23"/>
      <c r="K5" s="16"/>
      <c r="L5" s="55"/>
      <c r="M5" s="5"/>
    </row>
    <row r="6" spans="2:13" ht="17.399999999999999" x14ac:dyDescent="0.25">
      <c r="H6" s="20"/>
      <c r="I6" s="20"/>
      <c r="J6" s="23"/>
      <c r="K6" s="16"/>
      <c r="L6" s="55"/>
      <c r="M6" s="5"/>
    </row>
    <row r="7" spans="2:13" ht="17.399999999999999" x14ac:dyDescent="0.25">
      <c r="H7" s="20"/>
      <c r="I7" s="20"/>
      <c r="J7" s="23"/>
      <c r="K7" s="16"/>
      <c r="L7" s="55"/>
      <c r="M7" s="5"/>
    </row>
    <row r="8" spans="2:13" ht="17.399999999999999" x14ac:dyDescent="0.25">
      <c r="H8" s="20"/>
      <c r="I8" s="20"/>
      <c r="J8" s="23"/>
      <c r="K8" s="16"/>
      <c r="L8" s="55"/>
      <c r="M8" s="5"/>
    </row>
    <row r="9" spans="2:13" ht="17.399999999999999" x14ac:dyDescent="0.25">
      <c r="H9" s="20"/>
      <c r="I9" s="20"/>
      <c r="J9" s="23"/>
      <c r="K9" s="16"/>
      <c r="L9" s="55"/>
      <c r="M9" s="5"/>
    </row>
    <row r="10" spans="2:13" ht="17.399999999999999" x14ac:dyDescent="0.25">
      <c r="H10" s="20"/>
      <c r="I10" s="20"/>
      <c r="J10" s="23"/>
      <c r="K10" s="16"/>
      <c r="L10" s="55"/>
      <c r="M10" s="5"/>
    </row>
    <row r="11" spans="2:13" ht="17.399999999999999" x14ac:dyDescent="0.25">
      <c r="H11" s="20"/>
      <c r="I11" s="20"/>
      <c r="J11" s="23"/>
      <c r="K11" s="16"/>
      <c r="L11" s="55"/>
      <c r="M11" s="5"/>
    </row>
    <row r="12" spans="2:13" ht="17.399999999999999" x14ac:dyDescent="0.25">
      <c r="H12" s="20"/>
      <c r="I12" s="20"/>
      <c r="J12" s="23"/>
      <c r="K12" s="16"/>
      <c r="L12" s="55"/>
      <c r="M12" s="5"/>
    </row>
    <row r="13" spans="2:13" ht="17.399999999999999" x14ac:dyDescent="0.25">
      <c r="H13" s="20"/>
      <c r="I13" s="20"/>
      <c r="J13" s="23"/>
      <c r="K13" s="16"/>
      <c r="L13" s="55"/>
      <c r="M13" s="5"/>
    </row>
    <row r="14" spans="2:13" ht="17.399999999999999" x14ac:dyDescent="0.25">
      <c r="H14" s="20"/>
      <c r="I14" s="20"/>
      <c r="J14" s="23"/>
      <c r="K14" s="16"/>
      <c r="L14" s="55"/>
      <c r="M14" s="5"/>
    </row>
    <row r="15" spans="2:13" ht="17.399999999999999" x14ac:dyDescent="0.25">
      <c r="H15" s="20"/>
      <c r="I15" s="20"/>
      <c r="J15" s="23"/>
      <c r="K15" s="16"/>
      <c r="L15" s="55"/>
      <c r="M15" s="5"/>
    </row>
    <row r="16" spans="2:13" ht="17.399999999999999" x14ac:dyDescent="0.25">
      <c r="H16" s="20"/>
      <c r="I16" s="20"/>
      <c r="J16" s="23"/>
      <c r="K16" s="16"/>
      <c r="L16" s="55"/>
      <c r="M16" s="5"/>
    </row>
    <row r="17" spans="8:13" ht="17.399999999999999" x14ac:dyDescent="0.25">
      <c r="H17" s="20"/>
      <c r="I17" s="20"/>
      <c r="J17" s="23"/>
      <c r="K17" s="16"/>
      <c r="L17" s="55"/>
      <c r="M17" s="5"/>
    </row>
    <row r="18" spans="8:13" ht="17.399999999999999" x14ac:dyDescent="0.25">
      <c r="H18" s="20"/>
      <c r="I18" s="20"/>
      <c r="J18" s="23"/>
      <c r="K18" s="16"/>
      <c r="L18" s="55"/>
      <c r="M18" s="5"/>
    </row>
    <row r="19" spans="8:13" ht="17.399999999999999" x14ac:dyDescent="0.25">
      <c r="H19" s="20"/>
      <c r="I19" s="20"/>
      <c r="J19" s="23"/>
      <c r="K19" s="16"/>
      <c r="L19" s="55"/>
      <c r="M19" s="5"/>
    </row>
    <row r="20" spans="8:13" ht="17.399999999999999" x14ac:dyDescent="0.25">
      <c r="H20" s="20"/>
      <c r="I20" s="20"/>
      <c r="J20" s="23"/>
      <c r="K20" s="16"/>
      <c r="L20" s="55"/>
      <c r="M20" s="5"/>
    </row>
    <row r="21" spans="8:13" ht="17.399999999999999" x14ac:dyDescent="0.25">
      <c r="H21" s="20"/>
      <c r="I21" s="20"/>
      <c r="J21" s="23"/>
      <c r="K21" s="16"/>
      <c r="L21" s="55"/>
      <c r="M21" s="5"/>
    </row>
    <row r="22" spans="8:13" ht="17.399999999999999" x14ac:dyDescent="0.25">
      <c r="H22" s="20"/>
      <c r="I22" s="20"/>
      <c r="J22" s="23"/>
      <c r="K22" s="16"/>
      <c r="L22" s="55"/>
      <c r="M22" s="5"/>
    </row>
    <row r="23" spans="8:13" ht="17.399999999999999" x14ac:dyDescent="0.25">
      <c r="H23" s="20"/>
      <c r="I23" s="20"/>
      <c r="J23" s="23"/>
      <c r="K23" s="16"/>
      <c r="L23" s="55"/>
      <c r="M23" s="5"/>
    </row>
    <row r="24" spans="8:13" ht="17.399999999999999" x14ac:dyDescent="0.25">
      <c r="H24" s="20"/>
      <c r="I24" s="20"/>
      <c r="J24" s="23"/>
      <c r="K24" s="16"/>
      <c r="L24" s="55"/>
      <c r="M24" s="5"/>
    </row>
    <row r="25" spans="8:13" ht="17.399999999999999" x14ac:dyDescent="0.25">
      <c r="H25" s="20"/>
      <c r="I25" s="20"/>
      <c r="J25" s="23"/>
      <c r="K25" s="16"/>
      <c r="L25" s="55"/>
      <c r="M25" s="5"/>
    </row>
    <row r="26" spans="8:13" ht="17.399999999999999" x14ac:dyDescent="0.25">
      <c r="H26" s="20"/>
      <c r="I26" s="20"/>
      <c r="J26" s="23"/>
      <c r="K26" s="16"/>
      <c r="L26" s="55"/>
      <c r="M26" s="5"/>
    </row>
    <row r="27" spans="8:13" ht="17.399999999999999" x14ac:dyDescent="0.25">
      <c r="H27" s="20"/>
      <c r="I27" s="20"/>
      <c r="J27" s="23"/>
      <c r="K27" s="16"/>
      <c r="L27" s="55"/>
      <c r="M27" s="5"/>
    </row>
    <row r="28" spans="8:13" ht="17.399999999999999" x14ac:dyDescent="0.25">
      <c r="H28" s="20"/>
      <c r="I28" s="20"/>
      <c r="J28" s="23"/>
      <c r="K28" s="16"/>
      <c r="L28" s="55"/>
      <c r="M28" s="5"/>
    </row>
    <row r="29" spans="8:13" ht="17.399999999999999" x14ac:dyDescent="0.25">
      <c r="H29" s="20"/>
      <c r="I29" s="20"/>
      <c r="J29" s="23"/>
      <c r="K29" s="16"/>
      <c r="L29" s="55"/>
      <c r="M29" s="5"/>
    </row>
    <row r="30" spans="8:13" ht="17.399999999999999" x14ac:dyDescent="0.25">
      <c r="H30" s="20"/>
      <c r="I30" s="20"/>
      <c r="J30" s="23"/>
      <c r="K30" s="16"/>
      <c r="L30" s="55"/>
      <c r="M30" s="5"/>
    </row>
    <row r="31" spans="8:13" ht="17.399999999999999" x14ac:dyDescent="0.25">
      <c r="H31" s="20"/>
      <c r="I31" s="20"/>
      <c r="J31" s="23"/>
      <c r="K31" s="16"/>
      <c r="L31" s="55"/>
      <c r="M31" s="5"/>
    </row>
    <row r="32" spans="8:13" ht="17.399999999999999" x14ac:dyDescent="0.25">
      <c r="H32" s="20"/>
      <c r="I32" s="20"/>
      <c r="J32" s="23"/>
      <c r="K32" s="16"/>
      <c r="L32" s="55"/>
      <c r="M32" s="5"/>
    </row>
    <row r="33" spans="8:13" ht="17.399999999999999" x14ac:dyDescent="0.25">
      <c r="H33" s="20"/>
      <c r="I33" s="20"/>
      <c r="J33" s="23"/>
      <c r="K33" s="16"/>
      <c r="L33" s="55"/>
      <c r="M33" s="5"/>
    </row>
    <row r="34" spans="8:13" ht="17.399999999999999" x14ac:dyDescent="0.25">
      <c r="H34" s="20"/>
      <c r="I34" s="20"/>
      <c r="J34" s="23"/>
      <c r="K34" s="16"/>
      <c r="L34" s="55"/>
      <c r="M34" s="5"/>
    </row>
    <row r="35" spans="8:13" ht="17.399999999999999" x14ac:dyDescent="0.25">
      <c r="H35" s="20"/>
      <c r="I35" s="20"/>
      <c r="J35" s="23"/>
      <c r="K35" s="16"/>
      <c r="L35" s="55"/>
      <c r="M35" s="5"/>
    </row>
    <row r="36" spans="8:13" ht="17.399999999999999" x14ac:dyDescent="0.25">
      <c r="H36" s="20"/>
      <c r="I36" s="20"/>
      <c r="J36" s="23"/>
      <c r="K36" s="16"/>
      <c r="L36" s="55"/>
      <c r="M36" s="5"/>
    </row>
    <row r="37" spans="8:13" ht="17.399999999999999" x14ac:dyDescent="0.25">
      <c r="H37" s="20"/>
      <c r="I37" s="20"/>
      <c r="J37" s="23"/>
      <c r="K37" s="16"/>
      <c r="L37" s="55"/>
      <c r="M37" s="5"/>
    </row>
    <row r="38" spans="8:13" ht="17.399999999999999" x14ac:dyDescent="0.25">
      <c r="H38" s="20"/>
      <c r="I38" s="20"/>
      <c r="J38" s="23"/>
      <c r="K38" s="16"/>
      <c r="L38" s="55"/>
      <c r="M38" s="5"/>
    </row>
    <row r="39" spans="8:13" ht="17.399999999999999" x14ac:dyDescent="0.25">
      <c r="H39" s="20"/>
      <c r="I39" s="20"/>
      <c r="J39" s="23"/>
      <c r="K39" s="16"/>
      <c r="L39" s="55"/>
      <c r="M39" s="5"/>
    </row>
    <row r="40" spans="8:13" ht="17.399999999999999" x14ac:dyDescent="0.25">
      <c r="H40" s="20"/>
      <c r="I40" s="20"/>
      <c r="J40" s="23"/>
      <c r="K40" s="16"/>
      <c r="L40" s="55"/>
      <c r="M40" s="5"/>
    </row>
    <row r="41" spans="8:13" ht="17.399999999999999" x14ac:dyDescent="0.25">
      <c r="H41" s="20"/>
      <c r="I41" s="20"/>
      <c r="J41" s="23"/>
      <c r="K41" s="16"/>
      <c r="L41" s="55"/>
      <c r="M41" s="5"/>
    </row>
    <row r="42" spans="8:13" ht="17.399999999999999" x14ac:dyDescent="0.25">
      <c r="H42" s="20"/>
      <c r="I42" s="20"/>
      <c r="J42" s="23"/>
      <c r="K42" s="16"/>
      <c r="L42" s="55"/>
      <c r="M42" s="5"/>
    </row>
    <row r="43" spans="8:13" ht="17.399999999999999" x14ac:dyDescent="0.25">
      <c r="H43" s="20"/>
      <c r="I43" s="20"/>
      <c r="J43" s="23"/>
      <c r="K43" s="16"/>
      <c r="L43" s="55"/>
      <c r="M43" s="5"/>
    </row>
    <row r="44" spans="8:13" ht="17.399999999999999" x14ac:dyDescent="0.25">
      <c r="H44" s="20"/>
      <c r="I44" s="20"/>
      <c r="J44" s="23"/>
      <c r="K44" s="16"/>
      <c r="L44" s="55"/>
      <c r="M44" s="5"/>
    </row>
    <row r="45" spans="8:13" ht="17.399999999999999" x14ac:dyDescent="0.25">
      <c r="H45" s="20"/>
      <c r="I45" s="20"/>
      <c r="J45" s="23"/>
      <c r="K45" s="16"/>
      <c r="L45" s="55"/>
      <c r="M45" s="5"/>
    </row>
    <row r="46" spans="8:13" ht="17.399999999999999" x14ac:dyDescent="0.25">
      <c r="H46" s="20"/>
      <c r="I46" s="20"/>
      <c r="J46" s="23"/>
      <c r="K46" s="16"/>
      <c r="L46" s="55"/>
      <c r="M46" s="5"/>
    </row>
    <row r="47" spans="8:13" ht="17.399999999999999" x14ac:dyDescent="0.25">
      <c r="H47" s="20"/>
      <c r="I47" s="20"/>
      <c r="J47" s="23"/>
      <c r="K47" s="16"/>
      <c r="L47" s="55"/>
      <c r="M47" s="5"/>
    </row>
    <row r="48" spans="8:13" ht="17.399999999999999" x14ac:dyDescent="0.25">
      <c r="H48" s="20"/>
      <c r="I48" s="20"/>
      <c r="J48" s="23"/>
      <c r="K48" s="16"/>
      <c r="L48" s="55"/>
      <c r="M48" s="5"/>
    </row>
    <row r="49" spans="8:13" ht="17.399999999999999" x14ac:dyDescent="0.25">
      <c r="H49" s="20"/>
      <c r="I49" s="20"/>
      <c r="J49" s="23"/>
      <c r="K49" s="16"/>
      <c r="L49" s="55"/>
      <c r="M49" s="5"/>
    </row>
    <row r="50" spans="8:13" ht="17.399999999999999" x14ac:dyDescent="0.25">
      <c r="H50" s="20"/>
      <c r="I50" s="20"/>
      <c r="J50" s="23"/>
      <c r="K50" s="16"/>
      <c r="L50" s="55"/>
      <c r="M50" s="5"/>
    </row>
    <row r="51" spans="8:13" ht="17.399999999999999" x14ac:dyDescent="0.25">
      <c r="H51" s="20"/>
      <c r="I51" s="20"/>
      <c r="J51" s="23"/>
      <c r="K51" s="16"/>
      <c r="L51" s="55"/>
      <c r="M51" s="5"/>
    </row>
    <row r="52" spans="8:13" ht="17.399999999999999" x14ac:dyDescent="0.25">
      <c r="H52" s="20"/>
      <c r="I52" s="20"/>
      <c r="J52" s="23"/>
      <c r="K52" s="16"/>
      <c r="L52" s="55"/>
      <c r="M52" s="5"/>
    </row>
    <row r="53" spans="8:13" ht="17.399999999999999" x14ac:dyDescent="0.25">
      <c r="H53" s="20"/>
      <c r="I53" s="20"/>
      <c r="J53" s="23"/>
      <c r="K53" s="16"/>
      <c r="L53" s="55"/>
      <c r="M53" s="5"/>
    </row>
    <row r="54" spans="8:13" ht="17.399999999999999" x14ac:dyDescent="0.25">
      <c r="H54" s="20"/>
      <c r="I54" s="20"/>
      <c r="J54" s="23"/>
      <c r="K54" s="16"/>
      <c r="L54" s="55"/>
      <c r="M54" s="5"/>
    </row>
    <row r="55" spans="8:13" ht="17.399999999999999" x14ac:dyDescent="0.25">
      <c r="H55" s="20"/>
      <c r="I55" s="20"/>
      <c r="J55" s="23"/>
      <c r="K55" s="16"/>
      <c r="L55" s="55"/>
      <c r="M55" s="5"/>
    </row>
    <row r="56" spans="8:13" ht="17.399999999999999" x14ac:dyDescent="0.25">
      <c r="H56" s="20"/>
      <c r="I56" s="20"/>
      <c r="J56" s="23"/>
      <c r="K56" s="16"/>
      <c r="L56" s="55"/>
      <c r="M56" s="5"/>
    </row>
    <row r="57" spans="8:13" ht="17.399999999999999" x14ac:dyDescent="0.25">
      <c r="H57" s="20"/>
      <c r="I57" s="20"/>
      <c r="J57" s="23"/>
      <c r="K57" s="16"/>
      <c r="L57" s="55"/>
      <c r="M57" s="5"/>
    </row>
    <row r="58" spans="8:13" ht="17.399999999999999" x14ac:dyDescent="0.25">
      <c r="H58" s="20"/>
      <c r="I58" s="20"/>
      <c r="J58" s="23"/>
      <c r="K58" s="16"/>
      <c r="L58" s="55"/>
      <c r="M58" s="5"/>
    </row>
    <row r="59" spans="8:13" ht="17.399999999999999" x14ac:dyDescent="0.25">
      <c r="H59" s="20"/>
      <c r="I59" s="20"/>
      <c r="J59" s="23"/>
      <c r="K59" s="16"/>
      <c r="L59" s="55"/>
      <c r="M59" s="5"/>
    </row>
    <row r="60" spans="8:13" ht="17.399999999999999" x14ac:dyDescent="0.25">
      <c r="H60" s="20"/>
      <c r="I60" s="20"/>
      <c r="J60" s="23"/>
      <c r="K60" s="16"/>
      <c r="L60" s="55"/>
      <c r="M60" s="5"/>
    </row>
    <row r="61" spans="8:13" ht="17.399999999999999" x14ac:dyDescent="0.25">
      <c r="H61" s="20"/>
      <c r="I61" s="20"/>
      <c r="J61" s="23"/>
      <c r="K61" s="16"/>
      <c r="L61" s="55"/>
      <c r="M61" s="5"/>
    </row>
    <row r="62" spans="8:13" ht="17.399999999999999" x14ac:dyDescent="0.25">
      <c r="H62" s="20"/>
      <c r="I62" s="20"/>
      <c r="J62" s="23"/>
      <c r="K62" s="16"/>
      <c r="L62" s="55"/>
      <c r="M62" s="5"/>
    </row>
    <row r="63" spans="8:13" ht="17.399999999999999" x14ac:dyDescent="0.25">
      <c r="H63" s="20"/>
      <c r="I63" s="20"/>
      <c r="J63" s="23"/>
      <c r="K63" s="16"/>
      <c r="L63" s="55"/>
      <c r="M63" s="5"/>
    </row>
    <row r="64" spans="8:13" ht="17.399999999999999" x14ac:dyDescent="0.25">
      <c r="H64" s="20"/>
      <c r="I64" s="20"/>
      <c r="J64" s="23"/>
      <c r="K64" s="16"/>
      <c r="L64" s="55"/>
      <c r="M64" s="5"/>
    </row>
    <row r="65" spans="8:13" ht="17.399999999999999" x14ac:dyDescent="0.25">
      <c r="H65" s="20"/>
      <c r="I65" s="20"/>
      <c r="J65" s="23"/>
      <c r="K65" s="16"/>
      <c r="L65" s="55"/>
      <c r="M65" s="5"/>
    </row>
    <row r="66" spans="8:13" ht="17.399999999999999" x14ac:dyDescent="0.25">
      <c r="H66" s="20"/>
      <c r="I66" s="20"/>
      <c r="J66" s="23"/>
      <c r="K66" s="16"/>
      <c r="L66" s="55"/>
      <c r="M66" s="5"/>
    </row>
    <row r="67" spans="8:13" ht="17.399999999999999" x14ac:dyDescent="0.25">
      <c r="H67" s="20"/>
      <c r="I67" s="20"/>
      <c r="J67" s="23"/>
      <c r="K67" s="16"/>
      <c r="L67" s="55"/>
      <c r="M67" s="5"/>
    </row>
    <row r="68" spans="8:13" ht="17.399999999999999" x14ac:dyDescent="0.25">
      <c r="H68" s="20"/>
      <c r="I68" s="20"/>
      <c r="J68" s="23"/>
      <c r="K68" s="16"/>
      <c r="L68" s="55"/>
      <c r="M68" s="5"/>
    </row>
    <row r="69" spans="8:13" ht="17.399999999999999" x14ac:dyDescent="0.25">
      <c r="H69" s="20"/>
      <c r="I69" s="20"/>
      <c r="J69" s="23"/>
      <c r="K69" s="16"/>
      <c r="L69" s="55"/>
      <c r="M69" s="5"/>
    </row>
    <row r="70" spans="8:13" ht="17.399999999999999" x14ac:dyDescent="0.25">
      <c r="H70" s="20"/>
      <c r="I70" s="20"/>
      <c r="J70" s="23"/>
      <c r="K70" s="16"/>
      <c r="L70" s="55"/>
      <c r="M70" s="5"/>
    </row>
    <row r="71" spans="8:13" ht="17.399999999999999" x14ac:dyDescent="0.25">
      <c r="H71" s="20"/>
      <c r="I71" s="20"/>
      <c r="J71" s="23"/>
      <c r="K71" s="16"/>
      <c r="L71" s="55"/>
      <c r="M71" s="5"/>
    </row>
    <row r="72" spans="8:13" ht="17.399999999999999" x14ac:dyDescent="0.25">
      <c r="H72" s="20"/>
      <c r="I72" s="20"/>
      <c r="J72" s="23"/>
      <c r="K72" s="16"/>
      <c r="L72" s="55"/>
      <c r="M72" s="5"/>
    </row>
    <row r="73" spans="8:13" ht="17.399999999999999" x14ac:dyDescent="0.25">
      <c r="H73" s="20"/>
      <c r="I73" s="20"/>
      <c r="J73" s="23"/>
      <c r="K73" s="16"/>
      <c r="L73" s="55"/>
      <c r="M73" s="5"/>
    </row>
    <row r="74" spans="8:13" ht="17.399999999999999" x14ac:dyDescent="0.25">
      <c r="H74" s="20"/>
      <c r="I74" s="20"/>
      <c r="J74" s="23"/>
      <c r="K74" s="16"/>
      <c r="L74" s="55"/>
      <c r="M74" s="5"/>
    </row>
    <row r="75" spans="8:13" ht="17.399999999999999" x14ac:dyDescent="0.25">
      <c r="H75" s="20"/>
      <c r="I75" s="20"/>
      <c r="J75" s="23"/>
      <c r="K75" s="16"/>
      <c r="L75" s="55"/>
      <c r="M75" s="5"/>
    </row>
    <row r="76" spans="8:13" ht="17.399999999999999" x14ac:dyDescent="0.25">
      <c r="H76" s="20"/>
      <c r="I76" s="20"/>
      <c r="J76" s="23"/>
      <c r="K76" s="16"/>
      <c r="L76" s="55"/>
      <c r="M76" s="5"/>
    </row>
    <row r="77" spans="8:13" ht="17.399999999999999" x14ac:dyDescent="0.25">
      <c r="H77" s="20"/>
      <c r="I77" s="20"/>
      <c r="J77" s="23"/>
      <c r="K77" s="16"/>
      <c r="L77" s="55"/>
      <c r="M77" s="5"/>
    </row>
    <row r="78" spans="8:13" ht="17.399999999999999" x14ac:dyDescent="0.25">
      <c r="H78" s="20"/>
      <c r="I78" s="20"/>
      <c r="J78" s="23"/>
      <c r="K78" s="16"/>
      <c r="L78" s="55"/>
      <c r="M78" s="5"/>
    </row>
    <row r="79" spans="8:13" ht="17.399999999999999" x14ac:dyDescent="0.25">
      <c r="H79" s="20"/>
      <c r="I79" s="20"/>
      <c r="J79" s="23"/>
      <c r="K79" s="16"/>
      <c r="L79" s="55"/>
      <c r="M79" s="5"/>
    </row>
    <row r="80" spans="8:13" ht="17.399999999999999" x14ac:dyDescent="0.25">
      <c r="H80" s="20"/>
      <c r="I80" s="20"/>
      <c r="J80" s="23"/>
      <c r="K80" s="16"/>
      <c r="L80" s="55"/>
      <c r="M80" s="5"/>
    </row>
    <row r="81" spans="8:13" ht="17.399999999999999" x14ac:dyDescent="0.25">
      <c r="H81" s="20"/>
      <c r="I81" s="20"/>
      <c r="J81" s="23"/>
      <c r="K81" s="16"/>
      <c r="L81" s="55"/>
      <c r="M81" s="5"/>
    </row>
    <row r="82" spans="8:13" ht="17.399999999999999" x14ac:dyDescent="0.25">
      <c r="H82" s="20"/>
      <c r="I82" s="20"/>
      <c r="J82" s="23"/>
      <c r="K82" s="16"/>
      <c r="L82" s="55"/>
      <c r="M82" s="5"/>
    </row>
    <row r="83" spans="8:13" ht="17.399999999999999" x14ac:dyDescent="0.25">
      <c r="H83" s="20"/>
      <c r="I83" s="20"/>
      <c r="J83" s="23"/>
      <c r="K83" s="16"/>
      <c r="L83" s="55"/>
      <c r="M83" s="5"/>
    </row>
    <row r="84" spans="8:13" ht="17.399999999999999" x14ac:dyDescent="0.25">
      <c r="H84" s="20"/>
      <c r="I84" s="20"/>
      <c r="J84" s="23"/>
      <c r="K84" s="16"/>
      <c r="L84" s="55"/>
      <c r="M84" s="5"/>
    </row>
    <row r="85" spans="8:13" ht="17.399999999999999" x14ac:dyDescent="0.25">
      <c r="H85" s="20"/>
      <c r="I85" s="20"/>
      <c r="J85" s="23"/>
      <c r="K85" s="16"/>
      <c r="L85" s="55"/>
      <c r="M85" s="5"/>
    </row>
    <row r="86" spans="8:13" ht="17.399999999999999" x14ac:dyDescent="0.25">
      <c r="H86" s="20"/>
      <c r="I86" s="20"/>
      <c r="J86" s="23"/>
      <c r="K86" s="16"/>
      <c r="L86" s="55"/>
      <c r="M86" s="5"/>
    </row>
    <row r="87" spans="8:13" ht="17.399999999999999" x14ac:dyDescent="0.25">
      <c r="H87" s="20"/>
      <c r="I87" s="20"/>
      <c r="J87" s="23"/>
      <c r="K87" s="16"/>
      <c r="L87" s="55"/>
      <c r="M87" s="5"/>
    </row>
    <row r="88" spans="8:13" ht="17.399999999999999" x14ac:dyDescent="0.25">
      <c r="H88" s="20"/>
      <c r="I88" s="20"/>
      <c r="J88" s="23"/>
      <c r="K88" s="16"/>
      <c r="L88" s="55"/>
      <c r="M88" s="5"/>
    </row>
    <row r="89" spans="8:13" ht="17.399999999999999" x14ac:dyDescent="0.25">
      <c r="H89" s="20"/>
      <c r="I89" s="20"/>
      <c r="J89" s="23"/>
      <c r="K89" s="16"/>
      <c r="L89" s="55"/>
      <c r="M89" s="5"/>
    </row>
    <row r="90" spans="8:13" ht="17.399999999999999" x14ac:dyDescent="0.25">
      <c r="H90" s="20"/>
      <c r="I90" s="20"/>
      <c r="J90" s="23"/>
      <c r="K90" s="16"/>
      <c r="L90" s="55"/>
      <c r="M90" s="5"/>
    </row>
    <row r="91" spans="8:13" ht="17.399999999999999" x14ac:dyDescent="0.25">
      <c r="H91" s="20"/>
      <c r="I91" s="20"/>
      <c r="J91" s="23"/>
      <c r="K91" s="16"/>
      <c r="L91" s="55"/>
      <c r="M91" s="5"/>
    </row>
    <row r="92" spans="8:13" ht="17.399999999999999" x14ac:dyDescent="0.25">
      <c r="H92" s="20"/>
      <c r="I92" s="20"/>
      <c r="J92" s="23"/>
      <c r="K92" s="16"/>
      <c r="L92" s="55"/>
      <c r="M92" s="5"/>
    </row>
    <row r="93" spans="8:13" ht="17.399999999999999" x14ac:dyDescent="0.25">
      <c r="H93" s="20"/>
      <c r="I93" s="20"/>
      <c r="J93" s="23"/>
      <c r="K93" s="16"/>
      <c r="L93" s="55"/>
      <c r="M93" s="5"/>
    </row>
    <row r="94" spans="8:13" ht="17.399999999999999" x14ac:dyDescent="0.25">
      <c r="H94" s="20"/>
      <c r="I94" s="20"/>
      <c r="J94" s="23"/>
      <c r="K94" s="16"/>
      <c r="L94" s="55"/>
      <c r="M94" s="5"/>
    </row>
    <row r="95" spans="8:13" ht="17.399999999999999" x14ac:dyDescent="0.25">
      <c r="H95" s="20"/>
      <c r="I95" s="20"/>
      <c r="J95" s="23"/>
      <c r="K95" s="16"/>
      <c r="L95" s="55"/>
      <c r="M95" s="5"/>
    </row>
    <row r="96" spans="8:13" ht="17.399999999999999" x14ac:dyDescent="0.25">
      <c r="H96" s="20"/>
      <c r="I96" s="20"/>
      <c r="J96" s="23"/>
      <c r="K96" s="16"/>
      <c r="L96" s="55"/>
      <c r="M96" s="5"/>
    </row>
    <row r="97" spans="8:13" ht="17.399999999999999" x14ac:dyDescent="0.25">
      <c r="H97" s="20"/>
      <c r="I97" s="20"/>
      <c r="J97" s="23"/>
      <c r="K97" s="16"/>
      <c r="L97" s="55"/>
      <c r="M97"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CT Guide</vt:lpstr>
      <vt:lpstr>CT Example</vt:lpstr>
      <vt:lpstr>CT Template</vt:lpstr>
      <vt:lpstr>Nominations</vt:lpstr>
      <vt:lpstr>'CT Template'!Print_Area</vt:lpstr>
      <vt:lpstr>'CT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Ford</dc:creator>
  <cp:lastModifiedBy>Ron Ford</cp:lastModifiedBy>
  <cp:lastPrinted>2026-04-25T06:07:47Z</cp:lastPrinted>
  <dcterms:created xsi:type="dcterms:W3CDTF">1996-10-14T23:33:28Z</dcterms:created>
  <dcterms:modified xsi:type="dcterms:W3CDTF">2026-06-26T11:20:18Z</dcterms:modified>
</cp:coreProperties>
</file>